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Reporting\NBG Reports\2019\"/>
    </mc:Choice>
  </mc:AlternateContent>
  <bookViews>
    <workbookView xWindow="0" yWindow="0" windowWidth="24000" windowHeight="9300" activeTab="1"/>
  </bookViews>
  <sheets>
    <sheet name="Info" sheetId="5" r:id="rId1"/>
    <sheet name="RC" sheetId="8" r:id="rId2"/>
    <sheet name="RI" sheetId="9" r:id="rId3"/>
  </sheets>
  <externalReferences>
    <externalReference r:id="rId4"/>
    <externalReference r:id="rId5"/>
    <externalReference r:id="rId6"/>
    <externalReference r:id="rId7"/>
  </externalReferences>
  <definedNames>
    <definedName name="AccType" localSheetId="1">[1]Lists!$C$2:$C$5</definedName>
    <definedName name="AccType" localSheetId="2">[1]Lists!$C$2:$C$5</definedName>
    <definedName name="AccType">[2]Lists!$C$2:$C$5</definedName>
    <definedName name="Banks" localSheetId="1">#REF!</definedName>
    <definedName name="Banks" localSheetId="2">#REF!</definedName>
    <definedName name="Banks">#REF!</definedName>
    <definedName name="Conditions" localSheetId="1">#REF!</definedName>
    <definedName name="Conditions" localSheetId="2">#REF!</definedName>
    <definedName name="Conditions">#REF!</definedName>
    <definedName name="CounterPartTypes" localSheetId="1">[1]Lists!$B$2:$B$7</definedName>
    <definedName name="CounterPartTypes" localSheetId="2">[1]Lists!$B$2:$B$7</definedName>
    <definedName name="CounterPartTypes">[2]Lists!$B$2:$B$7</definedName>
    <definedName name="L_FORMULAS_GEO">[3]ListSheet!$W$2:$W$15</definedName>
    <definedName name="LiabType" localSheetId="1">[1]Lists!$D$2:$D$4</definedName>
    <definedName name="LiabType" localSheetId="2">[1]Lists!$D$2:$D$4</definedName>
    <definedName name="LiabType">[2]Lists!$D$2:$D$4</definedName>
    <definedName name="Locations" localSheetId="1">#REF!</definedName>
    <definedName name="Locations" localSheetId="2">#REF!</definedName>
    <definedName name="Locations">#REF!</definedName>
    <definedName name="Machines" localSheetId="1">#REF!</definedName>
    <definedName name="Machines" localSheetId="2">#REF!</definedName>
    <definedName name="Machines">#REF!</definedName>
    <definedName name="MFIs">[4]Lists!$O$2:$O$73</definedName>
    <definedName name="Misoebi" localSheetId="1">[1]Lists!$O$2:$O$77</definedName>
    <definedName name="Misoebi" localSheetId="2">[1]Lists!$O$2:$O$77</definedName>
    <definedName name="Misoebi">[2]Lists!$O$2:$O$77</definedName>
    <definedName name="_xlnm.Print_Area" localSheetId="0">Info!$A$1:$C$45</definedName>
    <definedName name="_xlnm.Print_Area" localSheetId="1">'RC'!$A$1:$E$42</definedName>
    <definedName name="_xlnm.Print_Area" localSheetId="2">RI!$A$1:$E$69</definedName>
    <definedName name="Regions" localSheetId="1">[1]Lists!$A$2:$A$13</definedName>
    <definedName name="Regions" localSheetId="2">[1]Lists!$A$2:$A$13</definedName>
    <definedName name="Regions">[2]Lists!$A$2:$A$13</definedName>
    <definedName name="Residence" localSheetId="1">[1]Lists!$E$2:$E$3</definedName>
    <definedName name="Residence" localSheetId="2">[1]Lists!$E$2:$E$3</definedName>
    <definedName name="Residence">[2]Lists!$E$2:$E$3</definedName>
    <definedName name="Types" localSheetId="1">#REF!</definedName>
    <definedName name="Types" localSheetId="2">#REF!</definedName>
    <definedName name="Types">#REF!</definedName>
    <definedName name="work" localSheetId="1">#REF!</definedName>
    <definedName name="work" localSheetId="2">#REF!</definedName>
    <definedName name="work">#REF!</definedName>
    <definedName name="Yesno" localSheetId="1">[1]Lists!$F$2:$F$3</definedName>
    <definedName name="Yesno" localSheetId="2">[1]Lists!$F$2:$F$3</definedName>
    <definedName name="Yesno">[2]Lists!$F$2:$F$3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9" l="1"/>
  <c r="C16" i="9"/>
  <c r="D8" i="9"/>
  <c r="C8" i="9"/>
  <c r="C36" i="9" l="1"/>
  <c r="D36" i="9"/>
  <c r="E31" i="8" l="1"/>
  <c r="E66" i="9" l="1"/>
  <c r="E64" i="9"/>
  <c r="C61" i="9"/>
  <c r="E61" i="9" s="1"/>
  <c r="E60" i="9"/>
  <c r="E59" i="9"/>
  <c r="E58" i="9"/>
  <c r="D53" i="9"/>
  <c r="C53" i="9"/>
  <c r="E53" i="9" s="1"/>
  <c r="E52" i="9"/>
  <c r="E51" i="9"/>
  <c r="E50" i="9"/>
  <c r="E49" i="9"/>
  <c r="E48" i="9"/>
  <c r="E47" i="9"/>
  <c r="E44" i="9"/>
  <c r="E43" i="9"/>
  <c r="E42" i="9"/>
  <c r="E41" i="9"/>
  <c r="E40" i="9"/>
  <c r="E39" i="9"/>
  <c r="E38" i="9"/>
  <c r="E37" i="9"/>
  <c r="D45" i="9"/>
  <c r="C45" i="9"/>
  <c r="D33" i="9"/>
  <c r="C33" i="9"/>
  <c r="E32" i="9"/>
  <c r="E31" i="9"/>
  <c r="E30" i="9"/>
  <c r="E29" i="9"/>
  <c r="E28" i="9"/>
  <c r="E27" i="9"/>
  <c r="E26" i="9"/>
  <c r="E23" i="9"/>
  <c r="E22" i="9"/>
  <c r="E21" i="9"/>
  <c r="E20" i="9"/>
  <c r="E19" i="9"/>
  <c r="E18" i="9"/>
  <c r="E17" i="9"/>
  <c r="E15" i="9"/>
  <c r="E14" i="9"/>
  <c r="E13" i="9"/>
  <c r="E12" i="9"/>
  <c r="E11" i="9"/>
  <c r="E10" i="9"/>
  <c r="E9" i="9"/>
  <c r="E8" i="9"/>
  <c r="D24" i="9"/>
  <c r="C24" i="9"/>
  <c r="E7" i="9"/>
  <c r="E33" i="8"/>
  <c r="E32" i="8"/>
  <c r="E30" i="8"/>
  <c r="E29" i="8"/>
  <c r="C34" i="8"/>
  <c r="E34" i="8" s="1"/>
  <c r="E25" i="8"/>
  <c r="E24" i="8"/>
  <c r="E23" i="8"/>
  <c r="E22" i="8"/>
  <c r="E21" i="8"/>
  <c r="D26" i="8"/>
  <c r="D35" i="8" s="1"/>
  <c r="C26" i="8"/>
  <c r="C18" i="8"/>
  <c r="D54" i="9" l="1"/>
  <c r="E36" i="9"/>
  <c r="D34" i="9"/>
  <c r="E33" i="9"/>
  <c r="E16" i="9"/>
  <c r="D18" i="8"/>
  <c r="C34" i="9"/>
  <c r="E24" i="9"/>
  <c r="E45" i="9"/>
  <c r="C54" i="9"/>
  <c r="E54" i="9" s="1"/>
  <c r="E26" i="8"/>
  <c r="C35" i="8"/>
  <c r="E35" i="8" s="1"/>
  <c r="E20" i="8"/>
  <c r="E28" i="8"/>
  <c r="D56" i="9" l="1"/>
  <c r="D63" i="9" s="1"/>
  <c r="D65" i="9" s="1"/>
  <c r="D67" i="9" s="1"/>
  <c r="E18" i="8"/>
  <c r="C56" i="9"/>
  <c r="E34" i="9"/>
  <c r="E56" i="9" l="1"/>
  <c r="C63" i="9"/>
  <c r="C65" i="9" l="1"/>
  <c r="E63" i="9"/>
  <c r="E65" i="9" l="1"/>
  <c r="C67" i="9"/>
  <c r="E67" i="9" s="1"/>
</calcChain>
</file>

<file path=xl/sharedStrings.xml><?xml version="1.0" encoding="utf-8"?>
<sst xmlns="http://schemas.openxmlformats.org/spreadsheetml/2006/main" count="128" uniqueCount="114">
  <si>
    <t>RC</t>
  </si>
  <si>
    <t>საბალანსო უწყისი</t>
  </si>
  <si>
    <t>ლარებში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</si>
  <si>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</si>
  <si>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</si>
  <si>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</si>
  <si>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</si>
  <si>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</si>
  <si>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</si>
  <si>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</si>
  <si>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</si>
  <si>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</si>
  <si>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</si>
  <si>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</si>
  <si>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</si>
  <si>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</si>
  <si>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</si>
  <si>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</si>
  <si>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</si>
  <si>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</si>
  <si>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</si>
  <si>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</si>
  <si>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</si>
  <si>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</si>
  <si>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</si>
  <si>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</si>
  <si>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</si>
  <si>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</si>
  <si>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</si>
  <si>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</si>
  <si>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</si>
  <si>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</si>
  <si>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</si>
  <si>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</si>
  <si>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</si>
  <si>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</si>
  <si>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</si>
  <si>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</si>
  <si>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</si>
  <si>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</si>
  <si>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</si>
  <si>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</si>
  <si>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</si>
  <si>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</si>
  <si>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</si>
  <si>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</si>
  <si>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</si>
  <si>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</si>
  <si>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</si>
  <si>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</si>
  <si>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</si>
  <si>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</si>
  <si>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</si>
  <si>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</si>
  <si>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</si>
  <si>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</si>
  <si>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</si>
  <si>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</si>
  <si>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</si>
  <si>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</si>
  <si>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</si>
  <si>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</si>
  <si>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</si>
  <si>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</si>
  <si>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</si>
  <si>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</si>
  <si>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</si>
  <si>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</si>
  <si>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მომსახურეობის მიხედვით</t>
  </si>
  <si>
    <t xml:space="preserve"> საკომისიო და სხვა ხარჯები მიღებული მომსახურეობის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</si>
  <si>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</si>
  <si>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</si>
  <si>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</si>
  <si>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</si>
  <si>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</si>
  <si>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</si>
  <si>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</si>
  <si>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</si>
  <si>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</si>
  <si>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</si>
  <si>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</si>
  <si>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</si>
  <si>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</si>
  <si>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</si>
  <si>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</si>
  <si>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</si>
  <si>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</si>
  <si>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</si>
  <si>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</si>
  <si>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</si>
  <si>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</si>
  <si>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</si>
  <si>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</si>
  <si>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</si>
  <si>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</si>
  <si>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</si>
  <si>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</si>
  <si>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</si>
  <si>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სამეთვალყურეო საბჭოს, დირექტორატის და აქციონერთა შესახებ</t>
  </si>
  <si>
    <t xml:space="preserve"> ბენეფიცირების ჩამონათვალი, რომლებიც პირდაპირ და არაპირდაპირ ფლობენ აქციების 10%–ს ან მეტს წილების მითითებით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</si>
  <si>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</si>
  <si>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</si>
  <si>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</si>
  <si>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ორგანიზაციის ხელმძღვანელი:</t>
  </si>
  <si>
    <t>სუბორდინირებული და კაპიტალში კონვერტირებადი ვალი</t>
  </si>
  <si>
    <t>სარეზერვო ფონდი</t>
  </si>
  <si>
    <t>CC Continental City Capital LTD</t>
  </si>
  <si>
    <t>რატი ჭელიძე</t>
  </si>
  <si>
    <t>კომპანია: შპს. მისო "კონტინენტალ სიტი კრედიტი"</t>
  </si>
  <si>
    <t>ბიძინა ბეჟუაშვილი</t>
  </si>
  <si>
    <t>გურამ გოგეშვილი</t>
  </si>
  <si>
    <t>დავით ალიმბარაშვილი</t>
  </si>
  <si>
    <t>თამაზი მიქაძე</t>
  </si>
  <si>
    <t>თარიღი: 30/09/2019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</si>
</sst>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#,##0_ ;[Red]\-#,##0\ "/>
    <numFmt numFmtId="165" formatCode="#,##0.00_ ;[Red]\-#,##0.00\ "/>
    <numFmt numFmtId="166" formatCode="mm/dd/yy"/>
    <numFmt numFmtId="167" formatCode="m/d/yy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Sylfaen"/>
      <family val="1"/>
    </font>
    <font>
      <sz val="10"/>
      <color theme="1"/>
      <name val="Sylfaen"/>
      <family val="1"/>
    </font>
    <font>
      <b/>
      <sz val="10"/>
      <name val="Sylfaen"/>
      <family val="1"/>
    </font>
    <font>
      <b/>
      <sz val="10"/>
      <color rgb="FFFF0000"/>
      <name val="Sylfaen"/>
      <family val="1"/>
    </font>
    <font>
      <b/>
      <sz val="10"/>
      <color theme="0" tint="-0.499984740745262"/>
      <name val="Sylfaen"/>
      <family val="1"/>
    </font>
    <font>
      <i/>
      <sz val="10"/>
      <name val="Sylfaen"/>
      <family val="1"/>
    </font>
    <font>
      <b/>
      <i/>
      <sz val="10"/>
      <name val="Sylfaen"/>
      <family val="1"/>
    </font>
    <font>
      <i/>
      <sz val="8"/>
      <name val="Sylfae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</cellStyleXfs>
  <cellXfs count="189">
    <xf numFmtId="0" fontId="0" fillId="0" borderId="0" xfId="0"/>
    <xf numFmtId="0" fontId="3" fillId="2" borderId="0" xfId="1" applyFont="1" applyFill="1" applyProtection="1"/>
    <xf numFmtId="0" fontId="3" fillId="2" borderId="0" xfId="1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0" fontId="4" fillId="2" borderId="0" xfId="0" applyFont="1" applyFill="1"/>
    <xf numFmtId="14" fontId="3" fillId="2" borderId="0" xfId="1" applyNumberFormat="1" applyFont="1" applyFill="1" applyBorder="1" applyAlignment="1" applyProtection="1">
      <alignment horizontal="left"/>
    </xf>
    <xf numFmtId="167" fontId="3" fillId="2" borderId="0" xfId="0" applyNumberFormat="1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/>
    <xf numFmtId="0" fontId="5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3" fillId="2" borderId="8" xfId="0" applyFont="1" applyFill="1" applyBorder="1" applyAlignment="1"/>
    <xf numFmtId="0" fontId="3" fillId="2" borderId="58" xfId="0" applyFont="1" applyFill="1" applyBorder="1" applyAlignment="1"/>
    <xf numFmtId="0" fontId="3" fillId="2" borderId="61" xfId="0" applyFont="1" applyFill="1" applyBorder="1" applyAlignment="1"/>
    <xf numFmtId="0" fontId="3" fillId="2" borderId="62" xfId="0" applyFont="1" applyFill="1" applyBorder="1" applyAlignment="1"/>
    <xf numFmtId="0" fontId="5" fillId="2" borderId="9" xfId="0" applyFont="1" applyFill="1" applyBorder="1" applyAlignment="1"/>
    <xf numFmtId="0" fontId="5" fillId="2" borderId="10" xfId="0" applyFont="1" applyFill="1" applyBorder="1" applyAlignment="1">
      <alignment horizontal="center"/>
    </xf>
    <xf numFmtId="0" fontId="3" fillId="0" borderId="20" xfId="0" applyFont="1" applyFill="1" applyBorder="1" applyProtection="1">
      <protection locked="0"/>
    </xf>
    <xf numFmtId="10" fontId="3" fillId="2" borderId="10" xfId="3" applyNumberFormat="1" applyFont="1" applyFill="1" applyBorder="1" applyAlignment="1">
      <alignment horizontal="center"/>
    </xf>
    <xf numFmtId="0" fontId="3" fillId="2" borderId="9" xfId="0" applyFont="1" applyFill="1" applyBorder="1" applyAlignment="1" applyProtection="1">
      <protection locked="0"/>
    </xf>
    <xf numFmtId="0" fontId="3" fillId="2" borderId="61" xfId="0" applyFont="1" applyFill="1" applyBorder="1" applyAlignment="1" applyProtection="1">
      <protection locked="0"/>
    </xf>
    <xf numFmtId="10" fontId="3" fillId="2" borderId="61" xfId="3" applyNumberFormat="1" applyFont="1" applyFill="1" applyBorder="1" applyAlignment="1"/>
    <xf numFmtId="0" fontId="4" fillId="2" borderId="64" xfId="0" applyFont="1" applyFill="1" applyBorder="1"/>
    <xf numFmtId="0" fontId="3" fillId="2" borderId="45" xfId="0" applyFont="1" applyFill="1" applyBorder="1" applyAlignment="1"/>
    <xf numFmtId="0" fontId="3" fillId="2" borderId="46" xfId="0" applyFont="1" applyFill="1" applyBorder="1" applyAlignment="1" applyProtection="1">
      <protection locked="0"/>
    </xf>
    <xf numFmtId="10" fontId="3" fillId="2" borderId="47" xfId="3" applyNumberFormat="1" applyFont="1" applyFill="1" applyBorder="1" applyAlignment="1">
      <alignment horizontal="center"/>
    </xf>
    <xf numFmtId="0" fontId="3" fillId="2" borderId="0" xfId="0" applyFont="1" applyFill="1" applyAlignment="1"/>
    <xf numFmtId="0" fontId="3" fillId="2" borderId="0" xfId="1" applyFont="1" applyFill="1" applyBorder="1" applyProtection="1"/>
    <xf numFmtId="0" fontId="3" fillId="0" borderId="0" xfId="1" applyFont="1" applyFill="1" applyBorder="1" applyAlignment="1" applyProtection="1">
      <alignment horizontal="left"/>
    </xf>
    <xf numFmtId="0" fontId="3" fillId="0" borderId="0" xfId="1" applyFont="1" applyFill="1" applyBorder="1" applyProtection="1"/>
    <xf numFmtId="0" fontId="3" fillId="0" borderId="0" xfId="1" applyFont="1" applyFill="1" applyBorder="1" applyProtection="1">
      <protection locked="0"/>
    </xf>
    <xf numFmtId="0" fontId="5" fillId="2" borderId="0" xfId="1" applyFont="1" applyFill="1" applyBorder="1" applyAlignment="1" applyProtection="1">
      <alignment horizontal="center" vertical="center"/>
    </xf>
    <xf numFmtId="0" fontId="5" fillId="2" borderId="0" xfId="1" applyFont="1" applyFill="1" applyBorder="1" applyAlignment="1" applyProtection="1">
      <alignment horizontal="left" vertical="center" indent="3"/>
    </xf>
    <xf numFmtId="0" fontId="3" fillId="2" borderId="0" xfId="1" applyFont="1" applyFill="1" applyBorder="1" applyAlignment="1" applyProtection="1">
      <alignment horizontal="right" vertical="center" wrapText="1"/>
    </xf>
    <xf numFmtId="0" fontId="3" fillId="2" borderId="0" xfId="1" applyFont="1" applyFill="1" applyBorder="1" applyAlignment="1" applyProtection="1">
      <alignment horizontal="right"/>
    </xf>
    <xf numFmtId="0" fontId="3" fillId="3" borderId="1" xfId="1" applyFont="1" applyFill="1" applyBorder="1" applyAlignment="1" applyProtection="1">
      <alignment horizontal="left" indent="1"/>
    </xf>
    <xf numFmtId="0" fontId="5" fillId="3" borderId="2" xfId="1" applyFont="1" applyFill="1" applyBorder="1" applyAlignment="1" applyProtection="1">
      <alignment horizontal="center"/>
    </xf>
    <xf numFmtId="0" fontId="3" fillId="3" borderId="3" xfId="1" applyFont="1" applyFill="1" applyBorder="1" applyAlignment="1" applyProtection="1">
      <alignment horizontal="center" vertical="center" wrapText="1"/>
    </xf>
    <xf numFmtId="0" fontId="3" fillId="3" borderId="4" xfId="1" applyFont="1" applyFill="1" applyBorder="1" applyAlignment="1" applyProtection="1">
      <alignment horizontal="center" vertical="center" wrapText="1"/>
    </xf>
    <xf numFmtId="0" fontId="3" fillId="2" borderId="5" xfId="1" applyFont="1" applyFill="1" applyBorder="1" applyAlignment="1" applyProtection="1">
      <alignment horizontal="left" indent="1"/>
    </xf>
    <xf numFmtId="0" fontId="3" fillId="0" borderId="6" xfId="1" applyFont="1" applyFill="1" applyBorder="1" applyAlignment="1" applyProtection="1">
      <alignment horizontal="left" indent="1"/>
    </xf>
    <xf numFmtId="164" fontId="3" fillId="0" borderId="6" xfId="1" applyNumberFormat="1" applyFont="1" applyFill="1" applyBorder="1" applyAlignment="1" applyProtection="1">
      <alignment horizontal="right"/>
    </xf>
    <xf numFmtId="164" fontId="5" fillId="0" borderId="7" xfId="1" applyNumberFormat="1" applyFont="1" applyFill="1" applyBorder="1" applyAlignment="1" applyProtection="1">
      <alignment horizontal="right"/>
    </xf>
    <xf numFmtId="0" fontId="6" fillId="0" borderId="0" xfId="1" applyFont="1" applyProtection="1">
      <protection locked="0"/>
    </xf>
    <xf numFmtId="0" fontId="3" fillId="2" borderId="8" xfId="1" applyFont="1" applyFill="1" applyBorder="1" applyAlignment="1" applyProtection="1">
      <alignment horizontal="left" indent="1"/>
    </xf>
    <xf numFmtId="0" fontId="3" fillId="0" borderId="9" xfId="1" applyFont="1" applyFill="1" applyBorder="1" applyAlignment="1" applyProtection="1">
      <alignment horizontal="left" indent="1"/>
    </xf>
    <xf numFmtId="164" fontId="3" fillId="0" borderId="9" xfId="1" applyNumberFormat="1" applyFont="1" applyFill="1" applyBorder="1" applyAlignment="1" applyProtection="1">
      <alignment horizontal="right"/>
    </xf>
    <xf numFmtId="164" fontId="5" fillId="0" borderId="10" xfId="1" applyNumberFormat="1" applyFont="1" applyFill="1" applyBorder="1" applyAlignment="1" applyProtection="1">
      <alignment horizontal="right"/>
    </xf>
    <xf numFmtId="0" fontId="3" fillId="2" borderId="9" xfId="1" applyFont="1" applyFill="1" applyBorder="1" applyAlignment="1" applyProtection="1">
      <alignment horizontal="left" indent="2"/>
    </xf>
    <xf numFmtId="38" fontId="3" fillId="0" borderId="9" xfId="1" applyNumberFormat="1" applyFont="1" applyFill="1" applyBorder="1" applyAlignment="1" applyProtection="1">
      <alignment horizontal="right"/>
    </xf>
    <xf numFmtId="38" fontId="5" fillId="0" borderId="10" xfId="1" applyNumberFormat="1" applyFont="1" applyFill="1" applyBorder="1" applyAlignment="1" applyProtection="1">
      <alignment horizontal="right"/>
    </xf>
    <xf numFmtId="164" fontId="3" fillId="5" borderId="9" xfId="0" applyNumberFormat="1" applyFont="1" applyFill="1" applyBorder="1" applyAlignment="1" applyProtection="1">
      <alignment horizontal="right"/>
    </xf>
    <xf numFmtId="0" fontId="5" fillId="2" borderId="11" xfId="1" applyFont="1" applyFill="1" applyBorder="1" applyAlignment="1" applyProtection="1"/>
    <xf numFmtId="164" fontId="5" fillId="0" borderId="11" xfId="1" applyNumberFormat="1" applyFont="1" applyFill="1" applyBorder="1" applyAlignment="1" applyProtection="1">
      <alignment horizontal="right"/>
    </xf>
    <xf numFmtId="164" fontId="5" fillId="0" borderId="12" xfId="1" applyNumberFormat="1" applyFont="1" applyFill="1" applyBorder="1" applyAlignment="1" applyProtection="1">
      <alignment horizontal="right"/>
    </xf>
    <xf numFmtId="0" fontId="3" fillId="2" borderId="6" xfId="1" applyFont="1" applyFill="1" applyBorder="1" applyAlignment="1" applyProtection="1">
      <alignment horizontal="left" indent="1"/>
    </xf>
    <xf numFmtId="0" fontId="3" fillId="2" borderId="9" xfId="1" applyFont="1" applyFill="1" applyBorder="1" applyAlignment="1" applyProtection="1">
      <alignment horizontal="left" indent="1"/>
    </xf>
    <xf numFmtId="0" fontId="3" fillId="2" borderId="13" xfId="1" applyFont="1" applyFill="1" applyBorder="1" applyAlignment="1" applyProtection="1">
      <alignment horizontal="left" indent="1"/>
    </xf>
    <xf numFmtId="0" fontId="3" fillId="0" borderId="1" xfId="1" applyFont="1" applyFill="1" applyBorder="1" applyAlignment="1" applyProtection="1">
      <alignment horizontal="left" indent="1"/>
    </xf>
    <xf numFmtId="0" fontId="5" fillId="0" borderId="3" xfId="1" applyFont="1" applyFill="1" applyBorder="1" applyAlignment="1" applyProtection="1"/>
    <xf numFmtId="164" fontId="5" fillId="0" borderId="3" xfId="1" applyNumberFormat="1" applyFont="1" applyFill="1" applyBorder="1" applyAlignment="1" applyProtection="1">
      <alignment horizontal="right"/>
    </xf>
    <xf numFmtId="164" fontId="5" fillId="0" borderId="4" xfId="1" applyNumberFormat="1" applyFont="1" applyFill="1" applyBorder="1" applyAlignment="1" applyProtection="1">
      <alignment horizontal="right"/>
    </xf>
    <xf numFmtId="0" fontId="6" fillId="0" borderId="0" xfId="1" applyFont="1" applyFill="1" applyBorder="1" applyProtection="1"/>
    <xf numFmtId="165" fontId="3" fillId="0" borderId="0" xfId="1" applyNumberFormat="1" applyFont="1" applyFill="1" applyBorder="1" applyProtection="1"/>
    <xf numFmtId="43" fontId="3" fillId="0" borderId="0" xfId="2" applyFont="1" applyFill="1" applyBorder="1" applyProtection="1"/>
    <xf numFmtId="10" fontId="3" fillId="0" borderId="0" xfId="3" applyNumberFormat="1" applyFont="1" applyFill="1" applyBorder="1" applyProtection="1"/>
    <xf numFmtId="43" fontId="3" fillId="0" borderId="0" xfId="2" applyFont="1" applyFill="1" applyBorder="1" applyProtection="1">
      <protection locked="0"/>
    </xf>
    <xf numFmtId="0" fontId="4" fillId="0" borderId="0" xfId="1" applyFont="1" applyFill="1" applyProtection="1"/>
    <xf numFmtId="0" fontId="5" fillId="0" borderId="0" xfId="1" applyFont="1" applyFill="1" applyBorder="1" applyProtection="1"/>
    <xf numFmtId="0" fontId="3" fillId="0" borderId="0" xfId="1" applyFont="1" applyFill="1" applyBorder="1"/>
    <xf numFmtId="166" fontId="3" fillId="0" borderId="0" xfId="1" applyNumberFormat="1" applyFont="1" applyFill="1" applyBorder="1" applyAlignment="1" applyProtection="1">
      <alignment horizontal="left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left" vertical="center" indent="2"/>
    </xf>
    <xf numFmtId="0" fontId="3" fillId="0" borderId="0" xfId="1" applyFont="1" applyFill="1" applyBorder="1" applyAlignment="1" applyProtection="1">
      <alignment horizontal="right" vertical="center" wrapText="1"/>
    </xf>
    <xf numFmtId="0" fontId="3" fillId="0" borderId="14" xfId="1" applyFont="1" applyFill="1" applyBorder="1" applyAlignment="1" applyProtection="1">
      <alignment horizontal="left" vertical="center" indent="1"/>
    </xf>
    <xf numFmtId="0" fontId="3" fillId="0" borderId="15" xfId="1" applyFont="1" applyFill="1" applyBorder="1" applyAlignment="1" applyProtection="1">
      <alignment horizontal="left" vertical="center"/>
    </xf>
    <xf numFmtId="0" fontId="3" fillId="0" borderId="15" xfId="1" applyFont="1" applyFill="1" applyBorder="1" applyAlignment="1" applyProtection="1">
      <alignment horizontal="center" vertical="center" wrapText="1"/>
    </xf>
    <xf numFmtId="0" fontId="3" fillId="0" borderId="16" xfId="1" applyFont="1" applyFill="1" applyBorder="1" applyAlignment="1" applyProtection="1">
      <alignment horizontal="center" vertical="center" wrapText="1"/>
    </xf>
    <xf numFmtId="0" fontId="3" fillId="0" borderId="17" xfId="1" applyFont="1" applyFill="1" applyBorder="1" applyAlignment="1" applyProtection="1">
      <alignment horizontal="center" vertical="center" wrapText="1"/>
    </xf>
    <xf numFmtId="0" fontId="7" fillId="0" borderId="18" xfId="1" applyFont="1" applyFill="1" applyBorder="1" applyAlignment="1" applyProtection="1"/>
    <xf numFmtId="0" fontId="7" fillId="0" borderId="2" xfId="1" applyFont="1" applyFill="1" applyBorder="1" applyAlignment="1" applyProtection="1"/>
    <xf numFmtId="0" fontId="3" fillId="0" borderId="51" xfId="4" applyFont="1" applyFill="1" applyBorder="1" applyAlignment="1" applyProtection="1">
      <alignment horizontal="left" indent="1"/>
    </xf>
    <xf numFmtId="0" fontId="3" fillId="0" borderId="19" xfId="1" applyFont="1" applyFill="1" applyBorder="1" applyAlignment="1" applyProtection="1">
      <alignment horizontal="left" wrapText="1" indent="1"/>
    </xf>
    <xf numFmtId="164" fontId="3" fillId="0" borderId="20" xfId="1" applyNumberFormat="1" applyFont="1" applyFill="1" applyBorder="1" applyAlignment="1" applyProtection="1">
      <alignment horizontal="right"/>
      <protection locked="0"/>
    </xf>
    <xf numFmtId="164" fontId="3" fillId="0" borderId="21" xfId="1" applyNumberFormat="1" applyFont="1" applyFill="1" applyBorder="1" applyAlignment="1" applyProtection="1">
      <alignment horizontal="right"/>
      <protection locked="0"/>
    </xf>
    <xf numFmtId="164" fontId="5" fillId="0" borderId="22" xfId="1" applyNumberFormat="1" applyFont="1" applyFill="1" applyBorder="1" applyAlignment="1" applyProtection="1">
      <alignment horizontal="right"/>
    </xf>
    <xf numFmtId="0" fontId="3" fillId="0" borderId="20" xfId="1" applyFont="1" applyFill="1" applyBorder="1" applyAlignment="1" applyProtection="1">
      <alignment horizontal="left" indent="1"/>
    </xf>
    <xf numFmtId="164" fontId="5" fillId="0" borderId="23" xfId="1" applyNumberFormat="1" applyFont="1" applyFill="1" applyBorder="1" applyAlignment="1" applyProtection="1">
      <alignment horizontal="right"/>
    </xf>
    <xf numFmtId="0" fontId="8" fillId="0" borderId="24" xfId="1" applyFont="1" applyFill="1" applyBorder="1" applyAlignment="1" applyProtection="1">
      <alignment horizontal="left" indent="2"/>
    </xf>
    <xf numFmtId="0" fontId="3" fillId="0" borderId="20" xfId="1" applyFont="1" applyFill="1" applyBorder="1" applyAlignment="1" applyProtection="1">
      <alignment horizontal="left" wrapText="1" indent="1"/>
    </xf>
    <xf numFmtId="0" fontId="3" fillId="0" borderId="52" xfId="4" applyFont="1" applyFill="1" applyBorder="1" applyAlignment="1" applyProtection="1">
      <alignment horizontal="left" indent="1"/>
    </xf>
    <xf numFmtId="0" fontId="3" fillId="0" borderId="25" xfId="1" applyFont="1" applyFill="1" applyBorder="1" applyAlignment="1" applyProtection="1">
      <alignment horizontal="left" wrapText="1" indent="1"/>
    </xf>
    <xf numFmtId="164" fontId="3" fillId="0" borderId="25" xfId="1" applyNumberFormat="1" applyFont="1" applyFill="1" applyBorder="1" applyAlignment="1" applyProtection="1">
      <alignment horizontal="right"/>
      <protection locked="0"/>
    </xf>
    <xf numFmtId="164" fontId="3" fillId="0" borderId="34" xfId="1" applyNumberFormat="1" applyFont="1" applyFill="1" applyBorder="1" applyAlignment="1" applyProtection="1">
      <alignment horizontal="right"/>
      <protection locked="0"/>
    </xf>
    <xf numFmtId="164" fontId="5" fillId="0" borderId="26" xfId="1" applyNumberFormat="1" applyFont="1" applyFill="1" applyBorder="1" applyAlignment="1" applyProtection="1">
      <alignment horizontal="right"/>
    </xf>
    <xf numFmtId="0" fontId="3" fillId="0" borderId="53" xfId="4" applyFont="1" applyFill="1" applyBorder="1" applyAlignment="1" applyProtection="1">
      <alignment horizontal="left" indent="1"/>
    </xf>
    <xf numFmtId="0" fontId="5" fillId="0" borderId="27" xfId="1" applyFont="1" applyFill="1" applyBorder="1" applyAlignment="1" applyProtection="1"/>
    <xf numFmtId="164" fontId="5" fillId="0" borderId="27" xfId="1" applyNumberFormat="1" applyFont="1" applyFill="1" applyBorder="1" applyAlignment="1" applyProtection="1">
      <alignment horizontal="right"/>
    </xf>
    <xf numFmtId="164" fontId="5" fillId="0" borderId="28" xfId="1" applyNumberFormat="1" applyFont="1" applyFill="1" applyBorder="1" applyAlignment="1" applyProtection="1">
      <alignment horizontal="right"/>
    </xf>
    <xf numFmtId="0" fontId="3" fillId="0" borderId="2" xfId="1" applyFont="1" applyFill="1" applyBorder="1"/>
    <xf numFmtId="0" fontId="3" fillId="0" borderId="19" xfId="1" applyFont="1" applyFill="1" applyBorder="1" applyAlignment="1" applyProtection="1">
      <alignment horizontal="left" wrapText="1"/>
    </xf>
    <xf numFmtId="164" fontId="3" fillId="0" borderId="19" xfId="1" applyNumberFormat="1" applyFont="1" applyFill="1" applyBorder="1" applyAlignment="1" applyProtection="1">
      <alignment horizontal="right"/>
      <protection locked="0"/>
    </xf>
    <xf numFmtId="164" fontId="3" fillId="0" borderId="29" xfId="1" applyNumberFormat="1" applyFont="1" applyFill="1" applyBorder="1" applyAlignment="1" applyProtection="1">
      <alignment horizontal="right"/>
      <protection locked="0"/>
    </xf>
    <xf numFmtId="0" fontId="3" fillId="0" borderId="20" xfId="1" applyFont="1" applyFill="1" applyBorder="1" applyAlignment="1" applyProtection="1">
      <alignment horizontal="left"/>
    </xf>
    <xf numFmtId="0" fontId="3" fillId="0" borderId="20" xfId="1" applyFont="1" applyFill="1" applyBorder="1" applyAlignment="1" applyProtection="1">
      <alignment horizontal="left" wrapText="1"/>
    </xf>
    <xf numFmtId="0" fontId="3" fillId="0" borderId="54" xfId="4" applyFont="1" applyFill="1" applyBorder="1" applyAlignment="1" applyProtection="1">
      <alignment horizontal="left" indent="1"/>
    </xf>
    <xf numFmtId="0" fontId="5" fillId="0" borderId="30" xfId="1" applyFont="1" applyFill="1" applyBorder="1" applyAlignment="1" applyProtection="1">
      <alignment horizontal="left"/>
    </xf>
    <xf numFmtId="164" fontId="5" fillId="0" borderId="30" xfId="1" applyNumberFormat="1" applyFont="1" applyFill="1" applyBorder="1" applyAlignment="1" applyProtection="1">
      <alignment horizontal="right"/>
    </xf>
    <xf numFmtId="164" fontId="5" fillId="0" borderId="31" xfId="1" applyNumberFormat="1" applyFont="1" applyFill="1" applyBorder="1" applyAlignment="1" applyProtection="1">
      <alignment horizontal="right"/>
    </xf>
    <xf numFmtId="164" fontId="5" fillId="0" borderId="32" xfId="1" applyNumberFormat="1" applyFont="1" applyFill="1" applyBorder="1" applyAlignment="1" applyProtection="1">
      <alignment horizontal="right"/>
    </xf>
    <xf numFmtId="0" fontId="3" fillId="0" borderId="55" xfId="4" applyFont="1" applyFill="1" applyBorder="1" applyAlignment="1" applyProtection="1">
      <alignment horizontal="left" indent="1"/>
    </xf>
    <xf numFmtId="0" fontId="5" fillId="0" borderId="27" xfId="1" applyFont="1" applyFill="1" applyBorder="1" applyAlignment="1" applyProtection="1">
      <alignment horizontal="left"/>
    </xf>
    <xf numFmtId="164" fontId="5" fillId="0" borderId="33" xfId="1" applyNumberFormat="1" applyFont="1" applyFill="1" applyBorder="1" applyAlignment="1" applyProtection="1">
      <alignment horizontal="right"/>
    </xf>
    <xf numFmtId="0" fontId="3" fillId="0" borderId="56" xfId="1" applyFont="1" applyFill="1" applyBorder="1"/>
    <xf numFmtId="0" fontId="3" fillId="0" borderId="19" xfId="1" applyFont="1" applyFill="1" applyBorder="1" applyAlignment="1" applyProtection="1">
      <alignment horizontal="left" indent="1"/>
    </xf>
    <xf numFmtId="164" fontId="3" fillId="0" borderId="19" xfId="1" applyNumberFormat="1" applyFont="1" applyFill="1" applyBorder="1" applyAlignment="1" applyProtection="1">
      <alignment horizontal="right"/>
    </xf>
    <xf numFmtId="164" fontId="3" fillId="0" borderId="29" xfId="1" applyNumberFormat="1" applyFont="1" applyFill="1" applyBorder="1" applyAlignment="1" applyProtection="1">
      <alignment horizontal="right"/>
    </xf>
    <xf numFmtId="0" fontId="8" fillId="0" borderId="20" xfId="1" applyFont="1" applyFill="1" applyBorder="1" applyAlignment="1" applyProtection="1">
      <alignment horizontal="left" wrapText="1" indent="2"/>
    </xf>
    <xf numFmtId="164" fontId="9" fillId="0" borderId="23" xfId="1" applyNumberFormat="1" applyFont="1" applyFill="1" applyBorder="1" applyAlignment="1" applyProtection="1">
      <alignment horizontal="right"/>
    </xf>
    <xf numFmtId="3" fontId="5" fillId="0" borderId="22" xfId="1" applyNumberFormat="1" applyFont="1" applyFill="1" applyBorder="1" applyAlignment="1" applyProtection="1">
      <alignment horizontal="right"/>
    </xf>
    <xf numFmtId="3" fontId="5" fillId="0" borderId="23" xfId="1" applyNumberFormat="1" applyFont="1" applyFill="1" applyBorder="1" applyAlignment="1" applyProtection="1">
      <alignment horizontal="right"/>
    </xf>
    <xf numFmtId="0" fontId="5" fillId="0" borderId="25" xfId="1" applyFont="1" applyFill="1" applyBorder="1" applyAlignment="1" applyProtection="1">
      <alignment horizontal="left"/>
    </xf>
    <xf numFmtId="3" fontId="3" fillId="0" borderId="25" xfId="1" applyNumberFormat="1" applyFont="1" applyFill="1" applyBorder="1" applyAlignment="1" applyProtection="1">
      <alignment horizontal="right"/>
    </xf>
    <xf numFmtId="3" fontId="3" fillId="0" borderId="34" xfId="1" applyNumberFormat="1" applyFont="1" applyFill="1" applyBorder="1" applyAlignment="1" applyProtection="1">
      <alignment horizontal="right"/>
    </xf>
    <xf numFmtId="3" fontId="5" fillId="0" borderId="26" xfId="1" applyNumberFormat="1" applyFont="1" applyFill="1" applyBorder="1" applyAlignment="1" applyProtection="1">
      <alignment horizontal="right"/>
    </xf>
    <xf numFmtId="0" fontId="5" fillId="0" borderId="35" xfId="1" applyFont="1" applyFill="1" applyBorder="1" applyAlignment="1" applyProtection="1">
      <alignment horizontal="left"/>
    </xf>
    <xf numFmtId="3" fontId="5" fillId="0" borderId="35" xfId="1" applyNumberFormat="1" applyFont="1" applyFill="1" applyBorder="1" applyAlignment="1" applyProtection="1">
      <alignment horizontal="right"/>
    </xf>
    <xf numFmtId="3" fontId="5" fillId="0" borderId="36" xfId="1" applyNumberFormat="1" applyFont="1" applyFill="1" applyBorder="1" applyAlignment="1" applyProtection="1">
      <alignment horizontal="right"/>
    </xf>
    <xf numFmtId="3" fontId="5" fillId="0" borderId="37" xfId="1" applyNumberFormat="1" applyFont="1" applyFill="1" applyBorder="1" applyAlignment="1" applyProtection="1">
      <alignment horizontal="right"/>
    </xf>
    <xf numFmtId="0" fontId="5" fillId="0" borderId="2" xfId="1" applyFont="1" applyFill="1" applyBorder="1" applyAlignment="1" applyProtection="1"/>
    <xf numFmtId="3" fontId="5" fillId="0" borderId="2" xfId="1" applyNumberFormat="1" applyFont="1" applyFill="1" applyBorder="1" applyAlignment="1" applyProtection="1"/>
    <xf numFmtId="0" fontId="5" fillId="0" borderId="15" xfId="1" applyFont="1" applyFill="1" applyBorder="1" applyAlignment="1" applyProtection="1">
      <alignment horizontal="left"/>
    </xf>
    <xf numFmtId="3" fontId="5" fillId="0" borderId="15" xfId="1" applyNumberFormat="1" applyFont="1" applyFill="1" applyBorder="1" applyAlignment="1" applyProtection="1">
      <alignment horizontal="right"/>
    </xf>
    <xf numFmtId="3" fontId="5" fillId="0" borderId="16" xfId="1" applyNumberFormat="1" applyFont="1" applyFill="1" applyBorder="1" applyAlignment="1" applyProtection="1">
      <alignment horizontal="right"/>
    </xf>
    <xf numFmtId="3" fontId="5" fillId="0" borderId="17" xfId="1" applyNumberFormat="1" applyFont="1" applyFill="1" applyBorder="1" applyAlignment="1" applyProtection="1">
      <alignment horizontal="right"/>
    </xf>
    <xf numFmtId="0" fontId="3" fillId="0" borderId="18" xfId="1" applyFont="1" applyFill="1" applyBorder="1" applyAlignment="1" applyProtection="1"/>
    <xf numFmtId="0" fontId="3" fillId="0" borderId="2" xfId="1" applyFont="1" applyFill="1" applyBorder="1" applyAlignment="1" applyProtection="1"/>
    <xf numFmtId="3" fontId="3" fillId="0" borderId="2" xfId="1" applyNumberFormat="1" applyFont="1" applyFill="1" applyBorder="1" applyAlignment="1" applyProtection="1"/>
    <xf numFmtId="3" fontId="3" fillId="0" borderId="38" xfId="1" applyNumberFormat="1" applyFont="1" applyFill="1" applyBorder="1" applyAlignment="1" applyProtection="1"/>
    <xf numFmtId="3" fontId="3" fillId="0" borderId="19" xfId="1" applyNumberFormat="1" applyFont="1" applyFill="1" applyBorder="1" applyAlignment="1" applyProtection="1">
      <alignment horizontal="right"/>
      <protection locked="0"/>
    </xf>
    <xf numFmtId="3" fontId="3" fillId="4" borderId="29" xfId="1" applyNumberFormat="1" applyFont="1" applyFill="1" applyBorder="1" applyAlignment="1" applyProtection="1">
      <alignment horizontal="right"/>
    </xf>
    <xf numFmtId="3" fontId="3" fillId="0" borderId="20" xfId="1" applyNumberFormat="1" applyFont="1" applyFill="1" applyBorder="1" applyAlignment="1" applyProtection="1">
      <alignment horizontal="right"/>
      <protection locked="0"/>
    </xf>
    <xf numFmtId="3" fontId="3" fillId="4" borderId="21" xfId="1" applyNumberFormat="1" applyFont="1" applyFill="1" applyBorder="1" applyAlignment="1" applyProtection="1">
      <alignment horizontal="right"/>
    </xf>
    <xf numFmtId="3" fontId="3" fillId="0" borderId="25" xfId="1" applyNumberFormat="1" applyFont="1" applyFill="1" applyBorder="1" applyAlignment="1" applyProtection="1">
      <alignment horizontal="right"/>
      <protection locked="0"/>
    </xf>
    <xf numFmtId="3" fontId="3" fillId="4" borderId="34" xfId="1" applyNumberFormat="1" applyFont="1" applyFill="1" applyBorder="1" applyAlignment="1" applyProtection="1">
      <alignment horizontal="right"/>
    </xf>
    <xf numFmtId="0" fontId="3" fillId="0" borderId="57" xfId="4" applyFont="1" applyFill="1" applyBorder="1" applyAlignment="1" applyProtection="1">
      <alignment horizontal="left" indent="1"/>
    </xf>
    <xf numFmtId="3" fontId="5" fillId="0" borderId="27" xfId="1" applyNumberFormat="1" applyFont="1" applyFill="1" applyBorder="1" applyAlignment="1" applyProtection="1">
      <alignment horizontal="right"/>
    </xf>
    <xf numFmtId="3" fontId="3" fillId="4" borderId="33" xfId="1" applyNumberFormat="1" applyFont="1" applyFill="1" applyBorder="1" applyAlignment="1" applyProtection="1">
      <alignment horizontal="right"/>
    </xf>
    <xf numFmtId="3" fontId="5" fillId="0" borderId="28" xfId="1" applyNumberFormat="1" applyFont="1" applyFill="1" applyBorder="1" applyAlignment="1" applyProtection="1">
      <alignment horizontal="right"/>
    </xf>
    <xf numFmtId="0" fontId="3" fillId="0" borderId="55" xfId="1" applyFont="1" applyFill="1" applyBorder="1" applyAlignment="1" applyProtection="1">
      <alignment horizontal="left" indent="1"/>
    </xf>
    <xf numFmtId="0" fontId="5" fillId="0" borderId="39" xfId="1" applyFont="1" applyFill="1" applyBorder="1" applyAlignment="1" applyProtection="1">
      <alignment horizontal="left" indent="1"/>
    </xf>
    <xf numFmtId="3" fontId="3" fillId="0" borderId="39" xfId="1" applyNumberFormat="1" applyFont="1" applyFill="1" applyBorder="1" applyAlignment="1" applyProtection="1">
      <alignment horizontal="right"/>
    </xf>
    <xf numFmtId="3" fontId="5" fillId="0" borderId="40" xfId="1" applyNumberFormat="1" applyFont="1" applyFill="1" applyBorder="1" applyAlignment="1" applyProtection="1">
      <alignment horizontal="right"/>
    </xf>
    <xf numFmtId="0" fontId="5" fillId="0" borderId="15" xfId="1" applyFont="1" applyFill="1" applyBorder="1" applyAlignment="1" applyProtection="1">
      <alignment horizontal="center" vertical="center" wrapText="1"/>
    </xf>
    <xf numFmtId="0" fontId="3" fillId="0" borderId="39" xfId="1" applyFont="1" applyFill="1" applyBorder="1" applyAlignment="1" applyProtection="1">
      <alignment horizontal="left" wrapText="1" indent="1"/>
    </xf>
    <xf numFmtId="3" fontId="3" fillId="0" borderId="39" xfId="1" applyNumberFormat="1" applyFont="1" applyFill="1" applyBorder="1" applyAlignment="1" applyProtection="1">
      <alignment horizontal="right" vertical="center"/>
      <protection locked="0"/>
    </xf>
    <xf numFmtId="3" fontId="3" fillId="4" borderId="41" xfId="1" applyNumberFormat="1" applyFont="1" applyFill="1" applyBorder="1" applyAlignment="1" applyProtection="1">
      <alignment horizontal="right" vertical="center"/>
    </xf>
    <xf numFmtId="0" fontId="3" fillId="0" borderId="0" xfId="1" applyFont="1" applyFill="1" applyBorder="1" applyAlignment="1">
      <alignment vertical="center"/>
    </xf>
    <xf numFmtId="0" fontId="3" fillId="0" borderId="27" xfId="1" applyFont="1" applyFill="1" applyBorder="1" applyAlignment="1" applyProtection="1">
      <alignment horizontal="left" wrapText="1" indent="1"/>
    </xf>
    <xf numFmtId="3" fontId="3" fillId="0" borderId="27" xfId="1" applyNumberFormat="1" applyFont="1" applyFill="1" applyBorder="1" applyAlignment="1" applyProtection="1">
      <alignment horizontal="right" vertical="center"/>
      <protection locked="0"/>
    </xf>
    <xf numFmtId="3" fontId="3" fillId="4" borderId="33" xfId="1" applyNumberFormat="1" applyFont="1" applyFill="1" applyBorder="1" applyAlignment="1" applyProtection="1">
      <alignment horizontal="right" vertical="center"/>
    </xf>
    <xf numFmtId="0" fontId="3" fillId="0" borderId="42" xfId="4" applyFont="1" applyFill="1" applyBorder="1" applyAlignment="1" applyProtection="1">
      <alignment horizontal="left" indent="1"/>
    </xf>
    <xf numFmtId="0" fontId="5" fillId="0" borderId="43" xfId="1" applyFont="1" applyFill="1" applyBorder="1" applyAlignment="1" applyProtection="1"/>
    <xf numFmtId="3" fontId="5" fillId="0" borderId="43" xfId="1" applyNumberFormat="1" applyFont="1" applyFill="1" applyBorder="1" applyAlignment="1" applyProtection="1">
      <alignment horizontal="right"/>
    </xf>
    <xf numFmtId="3" fontId="5" fillId="0" borderId="44" xfId="1" applyNumberFormat="1" applyFont="1" applyFill="1" applyBorder="1" applyAlignment="1" applyProtection="1">
      <alignment horizontal="right"/>
    </xf>
    <xf numFmtId="0" fontId="3" fillId="0" borderId="0" xfId="1" applyFont="1" applyFill="1" applyBorder="1" applyAlignment="1" applyProtection="1">
      <alignment horizontal="center"/>
    </xf>
    <xf numFmtId="38" fontId="3" fillId="0" borderId="0" xfId="1" applyNumberFormat="1" applyFont="1" applyFill="1" applyBorder="1" applyAlignment="1" applyProtection="1"/>
    <xf numFmtId="38" fontId="5" fillId="0" borderId="0" xfId="1" applyNumberFormat="1" applyFont="1" applyFill="1" applyBorder="1" applyAlignment="1" applyProtection="1"/>
    <xf numFmtId="0" fontId="3" fillId="0" borderId="0" xfId="1" applyFont="1" applyFill="1" applyBorder="1" applyAlignment="1" applyProtection="1">
      <alignment horizontal="left"/>
      <protection locked="0"/>
    </xf>
    <xf numFmtId="0" fontId="3" fillId="0" borderId="0" xfId="1" applyFont="1" applyFill="1" applyProtection="1">
      <protection locked="0"/>
    </xf>
    <xf numFmtId="0" fontId="5" fillId="0" borderId="0" xfId="1" applyFont="1" applyFill="1" applyProtection="1">
      <protection locked="0"/>
    </xf>
    <xf numFmtId="0" fontId="3" fillId="0" borderId="0" xfId="1" applyFont="1" applyFill="1"/>
    <xf numFmtId="0" fontId="5" fillId="0" borderId="0" xfId="1" applyFont="1" applyFill="1"/>
    <xf numFmtId="164" fontId="5" fillId="0" borderId="20" xfId="1" applyNumberFormat="1" applyFont="1" applyFill="1" applyBorder="1" applyAlignment="1" applyProtection="1">
      <alignment horizontal="right"/>
      <protection locked="0"/>
    </xf>
    <xf numFmtId="164" fontId="10" fillId="0" borderId="25" xfId="0" applyNumberFormat="1" applyFont="1" applyFill="1" applyBorder="1" applyAlignment="1" applyProtection="1">
      <alignment horizontal="right"/>
      <protection locked="0"/>
    </xf>
    <xf numFmtId="164" fontId="10" fillId="0" borderId="34" xfId="0" applyNumberFormat="1" applyFont="1" applyFill="1" applyBorder="1" applyAlignment="1" applyProtection="1">
      <alignment horizontal="right"/>
      <protection locked="0"/>
    </xf>
    <xf numFmtId="0" fontId="5" fillId="2" borderId="49" xfId="0" applyFont="1" applyFill="1" applyBorder="1" applyAlignment="1">
      <alignment horizontal="left"/>
    </xf>
    <xf numFmtId="0" fontId="5" fillId="2" borderId="50" xfId="0" applyFont="1" applyFill="1" applyBorder="1" applyAlignment="1">
      <alignment horizontal="left"/>
    </xf>
    <xf numFmtId="0" fontId="5" fillId="2" borderId="48" xfId="0" applyFont="1" applyFill="1" applyBorder="1" applyAlignment="1">
      <alignment horizontal="left"/>
    </xf>
    <xf numFmtId="0" fontId="5" fillId="2" borderId="59" xfId="0" applyFont="1" applyFill="1" applyBorder="1" applyAlignment="1">
      <alignment horizontal="left"/>
    </xf>
    <xf numFmtId="0" fontId="5" fillId="2" borderId="60" xfId="0" applyFont="1" applyFill="1" applyBorder="1" applyAlignment="1">
      <alignment horizontal="left"/>
    </xf>
    <xf numFmtId="0" fontId="5" fillId="2" borderId="63" xfId="0" applyFont="1" applyFill="1" applyBorder="1" applyAlignment="1">
      <alignment horizontal="left"/>
    </xf>
    <xf numFmtId="0" fontId="3" fillId="2" borderId="65" xfId="0" applyFont="1" applyFill="1" applyBorder="1" applyAlignment="1"/>
    <xf numFmtId="0" fontId="3" fillId="2" borderId="66" xfId="0" applyFont="1" applyFill="1" applyBorder="1" applyAlignment="1"/>
    <xf numFmtId="0" fontId="3" fillId="2" borderId="9" xfId="0" applyFont="1" applyFill="1" applyBorder="1" applyAlignment="1"/>
    <xf numFmtId="0" fontId="3" fillId="2" borderId="10" xfId="0" applyFont="1" applyFill="1" applyBorder="1" applyAlignment="1"/>
    <xf numFmtId="0" fontId="3" fillId="2" borderId="0" xfId="0" applyFont="1" applyFill="1" applyAlignment="1">
      <alignment horizontal="left"/>
    </xf>
    <xf numFmtId="0" fontId="5" fillId="2" borderId="59" xfId="0" applyFont="1" applyFill="1" applyBorder="1" applyAlignment="1">
      <alignment horizontal="left" shrinkToFit="1"/>
    </xf>
    <xf numFmtId="0" fontId="5" fillId="2" borderId="60" xfId="0" applyFont="1" applyFill="1" applyBorder="1" applyAlignment="1">
      <alignment horizontal="left" shrinkToFit="1"/>
    </xf>
    <xf numFmtId="0" fontId="5" fillId="2" borderId="63" xfId="0" applyFont="1" applyFill="1" applyBorder="1" applyAlignment="1">
      <alignment horizontal="left" shrinkToFit="1"/>
    </xf>
  </cellXfs>
  <cellStyles count="6">
    <cellStyle name="Comma 2" xfId="2"/>
    <cellStyle name="Normal" xfId="0" builtinId="0"/>
    <cellStyle name="Normal 10" xfId="5"/>
    <cellStyle name="Normal 2" xfId="1"/>
    <cellStyle name="Normal 2 2" xfId="4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isuradze\Desktop\&#4320;&#4308;&#4318;&#4317;&#4320;&#4322;&#4312;%20&#4305;&#4320;&#4331;&#4304;&#4316;&#4308;&#4305;&#4304;\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isuradze\AppData\Local\Microsoft\Windows\INetCache\Content.Outlook\3SUN7YWS\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isuradze\Desktop\&#4304;&#4316;&#4306;&#4304;&#4320;&#4312;&#4328;&#4306;&#4308;&#4305;&#4312;&#4321;%20&#4318;&#4320;&#4317;&#4308;&#4325;&#4322;&#4312;\&#4307;&#4304;&#4316;&#4304;&#4320;&#4311;&#4312;%201%2013-08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C"/>
      <sheetName val="RC-A"/>
      <sheetName val="RC-I"/>
      <sheetName val="RC-RA"/>
      <sheetName val="RC-FA"/>
      <sheetName val="RC-BB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D"/>
      <sheetName val="S-Cap"/>
      <sheetName val="A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O3" t="str">
            <v>შპს. მისო "4ფინანსი"</v>
          </cell>
        </row>
        <row r="4">
          <cell r="O4" t="str">
            <v>სს. მისო "ალფა ექსპრესი"</v>
          </cell>
        </row>
        <row r="5">
          <cell r="O5" t="str">
            <v>შპს. მისო "აქსიფინა"</v>
          </cell>
        </row>
        <row r="6">
          <cell r="O6" t="str">
            <v>შპს. მისო "B კრედიტი"</v>
          </cell>
        </row>
        <row r="7">
          <cell r="O7" t="str">
            <v>შპს. მისო "ბანი კრედიტი"</v>
          </cell>
        </row>
        <row r="8">
          <cell r="O8" t="str">
            <v>შპს. მისო "ბბ კრედიტი"</v>
          </cell>
        </row>
        <row r="9">
          <cell r="O9" t="str">
            <v>შპს. მისო "ბერმელი"</v>
          </cell>
        </row>
        <row r="10">
          <cell r="O10" t="str">
            <v>შპს. მისო "ბი აი ჯი"</v>
          </cell>
        </row>
        <row r="11">
          <cell r="O11" t="str">
            <v>შპს. მისო "ბონაკო"</v>
          </cell>
        </row>
        <row r="12">
          <cell r="O12" t="str">
            <v>შპს. მისო "ბიზნეს სტარტაპ კრედიტი"</v>
          </cell>
        </row>
        <row r="13"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შპს. მისო "კავკასიის მიკრო კრედიტი"</v>
          </cell>
        </row>
        <row r="16">
          <cell r="O16" t="str">
            <v>შპს. მისო "კონტინენტალ სიტი კრედიტი"</v>
          </cell>
        </row>
        <row r="17">
          <cell r="O17" t="str">
            <v>შპს. მისო "ცენტრალი"</v>
          </cell>
        </row>
        <row r="18">
          <cell r="O18" t="str">
            <v>შპს. მისო "სიტი კრედიტი"</v>
          </cell>
        </row>
        <row r="19">
          <cell r="O19" t="str">
            <v>შპს. მისო "კრედექსი"</v>
          </cell>
        </row>
        <row r="20">
          <cell r="O20" t="str">
            <v>შპს. მისო "კრედფინი"</v>
          </cell>
        </row>
        <row r="21">
          <cell r="O21" t="str">
            <v>შპს. მისო "კრედიტ ცენტრი"</v>
          </cell>
        </row>
        <row r="22">
          <cell r="O22" t="str">
            <v>სს. მისო "კრედიტ პლუს ჯორჯია"</v>
          </cell>
        </row>
        <row r="23">
          <cell r="O23" t="str">
            <v>შპს. მისო "კრედიტ სერვისი"</v>
          </cell>
        </row>
        <row r="24">
          <cell r="O24" t="str">
            <v>შპს. მისო "კრედიტორი"</v>
          </cell>
        </row>
        <row r="25">
          <cell r="O25" t="str">
            <v>შპს. მისო "კრედიტსერვისი+"</v>
          </cell>
        </row>
        <row r="26">
          <cell r="O26" t="str">
            <v>შპს. მისო "კროს კრედიტი"</v>
          </cell>
        </row>
        <row r="27">
          <cell r="O27" t="str">
            <v>სს. მისო "კრისტალი"</v>
          </cell>
        </row>
        <row r="28">
          <cell r="O28" t="str">
            <v>შპს. მისო "იზიკრედ ჯორჯია"</v>
          </cell>
        </row>
        <row r="29">
          <cell r="O29" t="str">
            <v>შპს. მისო "ევრო კრედიტი"</v>
          </cell>
        </row>
        <row r="30">
          <cell r="O30" t="str">
            <v>შპს. მისო "ექსპრეს კაპიტალ+"</v>
          </cell>
        </row>
        <row r="31">
          <cell r="O31" t="str">
            <v>შპს. მისო "ფემილი კრედიტი"</v>
          </cell>
        </row>
        <row r="32">
          <cell r="O32" t="str">
            <v>შპს. მისო "ფინ კრედიტი"</v>
          </cell>
        </row>
        <row r="33">
          <cell r="O33" t="str">
            <v>სს. მისო "ფინაგრო"</v>
          </cell>
        </row>
        <row r="34">
          <cell r="O34" t="str">
            <v>სს. მისო "ჯორჯიან კაპიტალი"</v>
          </cell>
        </row>
        <row r="35">
          <cell r="O35" t="str">
            <v>სს. მისო "ქართული კრედიტი"</v>
          </cell>
        </row>
        <row r="36">
          <cell r="O36" t="str">
            <v>შპს. მისო "ჯორჯიან ინტერნეიშენალ მისო"</v>
          </cell>
        </row>
        <row r="37">
          <cell r="O37" t="str">
            <v>შპს. მისო "ჯორჯიან ფაინანშიალ კრედიტი - ჯი ეფ სი"</v>
          </cell>
        </row>
        <row r="38">
          <cell r="O38" t="str">
            <v>შპს. მისო "ჯი ეფ ეს ჯგუფი"</v>
          </cell>
        </row>
        <row r="39">
          <cell r="O39" t="str">
            <v>სს. მისო "ჯი აი სი"</v>
          </cell>
        </row>
        <row r="40">
          <cell r="O40" t="str">
            <v>შპს. მისო "გირო კრედიტი"</v>
          </cell>
        </row>
        <row r="41">
          <cell r="O41" t="str">
            <v>შპს. მისო "გლობალ კრედიტი"</v>
          </cell>
        </row>
        <row r="42">
          <cell r="O42" t="str">
            <v>შპს. მისო "იმერკრედიტი"</v>
          </cell>
        </row>
        <row r="43">
          <cell r="O43" t="str">
            <v>შპს. მისო "იმპერიალ კრედიტ"</v>
          </cell>
        </row>
        <row r="44">
          <cell r="O44" t="str">
            <v>შპს. მისო "ინტელ ექსპრეს ჯორჯია"</v>
          </cell>
        </row>
        <row r="45">
          <cell r="O45" t="str">
            <v>სს. მისო "ინვესტ ჯორჯია"</v>
          </cell>
        </row>
        <row r="46">
          <cell r="O46" t="str">
            <v>სს. მისო "ლაზიკა კაპიტალი"</v>
          </cell>
        </row>
        <row r="47">
          <cell r="O47" t="str">
            <v>შპს. მისო "ლიდერ კრედიტი"</v>
          </cell>
        </row>
        <row r="48">
          <cell r="O48" t="str">
            <v>შპს. მისო "ლენდო"</v>
          </cell>
        </row>
        <row r="49">
          <cell r="O49" t="str">
            <v>შპს. მისო "ლენდაფ"</v>
          </cell>
        </row>
        <row r="50">
          <cell r="O50" t="str">
            <v>სს. მისო "იკაპიტალი"</v>
          </cell>
        </row>
        <row r="51">
          <cell r="O51" t="str">
            <v>სს. მისო "მიკრო ბიზნეს კაპიტალი"</v>
          </cell>
        </row>
        <row r="52">
          <cell r="O52" t="str">
            <v>შპს. მისო "ემ ბი ეს"</v>
          </cell>
        </row>
        <row r="53">
          <cell r="O53" t="str">
            <v>შპს. მისო "მიკრო ინვესტი"</v>
          </cell>
        </row>
        <row r="54">
          <cell r="O54" t="str">
            <v>სს. მისო "მაიკროფინი"</v>
          </cell>
        </row>
        <row r="55">
          <cell r="O55" t="str">
            <v>შპს. მისო "MJC"</v>
          </cell>
        </row>
        <row r="56">
          <cell r="O56" t="str">
            <v>შპს. მისო "მო მანი კრედიტი"</v>
          </cell>
        </row>
        <row r="57">
          <cell r="O57" t="str">
            <v>შპს. მისო "მონეტა ექსპრეს ჯორჯია"</v>
          </cell>
        </row>
        <row r="58">
          <cell r="O58" t="str">
            <v>შპს. მისო "ნოვა კრედიტი"</v>
          </cell>
        </row>
        <row r="59">
          <cell r="O59" t="str">
            <v>სს. მისო "ნიკე კრედიტი"</v>
          </cell>
        </row>
        <row r="60">
          <cell r="O60" t="str">
            <v>შპს. მისო "PIAZZA CAPITAL"</v>
          </cell>
        </row>
        <row r="61">
          <cell r="O61" t="str">
            <v>შპს. მისო "რიკო ექსპრესი"</v>
          </cell>
        </row>
        <row r="62">
          <cell r="O62" t="str">
            <v>შპს. მისო "რივალკრედიტი"</v>
          </cell>
        </row>
        <row r="63">
          <cell r="O63" t="str">
            <v>შპს. მისო "სმარტ ფინანსი"</v>
          </cell>
        </row>
        <row r="64">
          <cell r="O64" t="str">
            <v>შპს. მისო "სმარტინვესტი"</v>
          </cell>
        </row>
        <row r="65">
          <cell r="O65" t="str">
            <v>შპს. მისო "სოლვა"</v>
          </cell>
        </row>
        <row r="66">
          <cell r="O66" t="str">
            <v>სს. მისო "სვის კაპიტალი"</v>
          </cell>
        </row>
        <row r="67">
          <cell r="O67" t="str">
            <v>შპს. მისო "სვის-კრედიტი"</v>
          </cell>
        </row>
        <row r="68">
          <cell r="O68" t="str">
            <v>შპს. მისო "TAM კრედიტი"</v>
          </cell>
        </row>
        <row r="69">
          <cell r="O69" t="str">
            <v>შპს. მისო "თბილმიკროკრედიტი"</v>
          </cell>
        </row>
        <row r="70">
          <cell r="O70" t="str">
            <v>შპს. მისო "უნივერს კრედიტი"</v>
          </cell>
        </row>
        <row r="71">
          <cell r="O71" t="str">
            <v>შპს. მისო "პროფაინანსი"</v>
          </cell>
        </row>
        <row r="72">
          <cell r="O72" t="str">
            <v>შპს. მისო "ქრიმ ფაინანს ჯორჯია"</v>
          </cell>
        </row>
        <row r="73">
          <cell r="O73" t="str">
            <v>სს. მისო "ოქეი"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zoomScale="80" zoomScaleNormal="80" zoomScaleSheetLayoutView="90" workbookViewId="0">
      <selection activeCell="B13" sqref="B13:C13"/>
    </sheetView>
  </sheetViews>
  <sheetFormatPr defaultColWidth="9.140625" defaultRowHeight="12" customHeight="1" x14ac:dyDescent="0.3"/>
  <cols>
    <col min="1" max="1" width="7.5703125" style="4" bestFit="1" customWidth="1"/>
    <col min="2" max="2" width="66.42578125" style="4" customWidth="1"/>
    <col min="3" max="3" width="18.85546875" style="4" customWidth="1"/>
    <col min="4" max="16384" width="9.140625" style="4"/>
  </cols>
  <sheetData>
    <row r="1" spans="1:3" ht="12" customHeight="1" x14ac:dyDescent="0.3">
      <c r="A1" s="1" t="s">
        <v>108</v>
      </c>
      <c r="B1" s="2"/>
      <c r="C1" s="3"/>
    </row>
    <row r="2" spans="1:3" ht="12" customHeight="1" x14ac:dyDescent="0.3">
      <c r="A2" s="1" t="s">
        <v>113</v>
      </c>
      <c r="B2" s="5"/>
      <c r="C2" s="6"/>
    </row>
    <row r="3" spans="1:3" ht="12" customHeight="1" thickBot="1" x14ac:dyDescent="0.35">
      <c r="A3" s="7"/>
      <c r="B3" s="8" t="s">
        <v>98</v>
      </c>
      <c r="C3" s="9"/>
    </row>
    <row r="4" spans="1:3" ht="12" customHeight="1" x14ac:dyDescent="0.3">
      <c r="A4" s="175" t="s">
        <v>96</v>
      </c>
      <c r="B4" s="176"/>
      <c r="C4" s="177"/>
    </row>
    <row r="5" spans="1:3" ht="12" customHeight="1" x14ac:dyDescent="0.3">
      <c r="A5" s="10">
        <v>1</v>
      </c>
      <c r="B5" s="181" t="s">
        <v>109</v>
      </c>
      <c r="C5" s="182"/>
    </row>
    <row r="6" spans="1:3" ht="12" customHeight="1" x14ac:dyDescent="0.3">
      <c r="A6" s="10">
        <v>2</v>
      </c>
      <c r="B6" s="181" t="s">
        <v>110</v>
      </c>
      <c r="C6" s="182"/>
    </row>
    <row r="7" spans="1:3" ht="12" customHeight="1" x14ac:dyDescent="0.3">
      <c r="A7" s="10">
        <v>3</v>
      </c>
      <c r="B7" s="181" t="s">
        <v>111</v>
      </c>
      <c r="C7" s="182"/>
    </row>
    <row r="8" spans="1:3" ht="12" customHeight="1" x14ac:dyDescent="0.3">
      <c r="A8" s="10">
        <v>4</v>
      </c>
      <c r="B8" s="181"/>
      <c r="C8" s="182"/>
    </row>
    <row r="9" spans="1:3" ht="12" customHeight="1" x14ac:dyDescent="0.3">
      <c r="A9" s="10">
        <v>5</v>
      </c>
      <c r="B9" s="183"/>
      <c r="C9" s="184"/>
    </row>
    <row r="10" spans="1:3" ht="12" customHeight="1" x14ac:dyDescent="0.3">
      <c r="A10" s="11"/>
      <c r="B10" s="12"/>
      <c r="C10" s="13"/>
    </row>
    <row r="11" spans="1:3" ht="12" customHeight="1" x14ac:dyDescent="0.3">
      <c r="A11" s="178" t="s">
        <v>97</v>
      </c>
      <c r="B11" s="179"/>
      <c r="C11" s="180"/>
    </row>
    <row r="12" spans="1:3" ht="12" customHeight="1" x14ac:dyDescent="0.3">
      <c r="A12" s="10">
        <v>1</v>
      </c>
      <c r="B12" s="183" t="s">
        <v>112</v>
      </c>
      <c r="C12" s="184"/>
    </row>
    <row r="13" spans="1:3" ht="12" customHeight="1" x14ac:dyDescent="0.3">
      <c r="A13" s="10">
        <v>2</v>
      </c>
      <c r="B13" s="183" t="s">
        <v>111</v>
      </c>
      <c r="C13" s="184"/>
    </row>
    <row r="14" spans="1:3" ht="12" customHeight="1" x14ac:dyDescent="0.3">
      <c r="A14" s="10">
        <v>3</v>
      </c>
      <c r="B14" s="183"/>
      <c r="C14" s="184"/>
    </row>
    <row r="15" spans="1:3" ht="12" customHeight="1" x14ac:dyDescent="0.3">
      <c r="A15" s="10">
        <v>4</v>
      </c>
      <c r="B15" s="183"/>
      <c r="C15" s="184"/>
    </row>
    <row r="16" spans="1:3" ht="12" customHeight="1" x14ac:dyDescent="0.3">
      <c r="A16" s="10">
        <v>5</v>
      </c>
      <c r="B16" s="183"/>
      <c r="C16" s="184"/>
    </row>
    <row r="17" spans="1:4" ht="12" customHeight="1" x14ac:dyDescent="0.3">
      <c r="A17" s="11"/>
      <c r="B17" s="12"/>
      <c r="C17" s="13"/>
    </row>
    <row r="18" spans="1:4" ht="12" customHeight="1" x14ac:dyDescent="0.3">
      <c r="A18" s="186" t="s">
        <v>100</v>
      </c>
      <c r="B18" s="187"/>
      <c r="C18" s="188"/>
    </row>
    <row r="19" spans="1:4" ht="12" customHeight="1" x14ac:dyDescent="0.3">
      <c r="A19" s="10"/>
      <c r="B19" s="14" t="s">
        <v>101</v>
      </c>
      <c r="C19" s="15" t="s">
        <v>102</v>
      </c>
    </row>
    <row r="20" spans="1:4" ht="12" customHeight="1" x14ac:dyDescent="0.3">
      <c r="A20" s="10">
        <v>1</v>
      </c>
      <c r="B20" s="16" t="s">
        <v>106</v>
      </c>
      <c r="C20" s="17">
        <v>1</v>
      </c>
    </row>
    <row r="21" spans="1:4" ht="12" customHeight="1" x14ac:dyDescent="0.3">
      <c r="A21" s="10">
        <v>2</v>
      </c>
      <c r="B21" s="18"/>
      <c r="C21" s="17"/>
    </row>
    <row r="22" spans="1:4" ht="12" customHeight="1" x14ac:dyDescent="0.3">
      <c r="A22" s="10">
        <v>3</v>
      </c>
      <c r="B22" s="18"/>
      <c r="C22" s="17"/>
    </row>
    <row r="23" spans="1:4" ht="12" customHeight="1" x14ac:dyDescent="0.3">
      <c r="A23" s="10">
        <v>4</v>
      </c>
      <c r="B23" s="18"/>
      <c r="C23" s="17"/>
    </row>
    <row r="24" spans="1:4" ht="12" customHeight="1" x14ac:dyDescent="0.3">
      <c r="A24" s="10">
        <v>5</v>
      </c>
      <c r="B24" s="18"/>
      <c r="C24" s="17"/>
    </row>
    <row r="25" spans="1:4" ht="12" customHeight="1" x14ac:dyDescent="0.3">
      <c r="A25" s="10">
        <v>6</v>
      </c>
      <c r="B25" s="18"/>
      <c r="C25" s="17"/>
    </row>
    <row r="26" spans="1:4" ht="12" customHeight="1" x14ac:dyDescent="0.3">
      <c r="A26" s="10">
        <v>7</v>
      </c>
      <c r="B26" s="18"/>
      <c r="C26" s="17"/>
    </row>
    <row r="27" spans="1:4" ht="12" customHeight="1" x14ac:dyDescent="0.3">
      <c r="A27" s="10">
        <v>8</v>
      </c>
      <c r="B27" s="18"/>
      <c r="C27" s="17"/>
    </row>
    <row r="28" spans="1:4" ht="12" customHeight="1" x14ac:dyDescent="0.3">
      <c r="A28" s="10">
        <v>9</v>
      </c>
      <c r="B28" s="18"/>
      <c r="C28" s="17"/>
    </row>
    <row r="29" spans="1:4" ht="12" customHeight="1" x14ac:dyDescent="0.3">
      <c r="A29" s="10">
        <v>10</v>
      </c>
      <c r="B29" s="18"/>
      <c r="C29" s="17"/>
    </row>
    <row r="30" spans="1:4" ht="12" customHeight="1" x14ac:dyDescent="0.3">
      <c r="A30" s="11"/>
      <c r="B30" s="19"/>
      <c r="C30" s="20"/>
      <c r="D30" s="21"/>
    </row>
    <row r="31" spans="1:4" ht="12" customHeight="1" x14ac:dyDescent="0.3">
      <c r="A31" s="186" t="s">
        <v>99</v>
      </c>
      <c r="B31" s="187"/>
      <c r="C31" s="187"/>
      <c r="D31" s="21"/>
    </row>
    <row r="32" spans="1:4" ht="12" customHeight="1" x14ac:dyDescent="0.3">
      <c r="A32" s="10"/>
      <c r="B32" s="14" t="s">
        <v>101</v>
      </c>
      <c r="C32" s="15" t="s">
        <v>102</v>
      </c>
    </row>
    <row r="33" spans="1:3" ht="12" customHeight="1" x14ac:dyDescent="0.3">
      <c r="A33" s="10">
        <v>1</v>
      </c>
      <c r="B33" s="14" t="s">
        <v>107</v>
      </c>
      <c r="C33" s="15">
        <v>100</v>
      </c>
    </row>
    <row r="34" spans="1:3" ht="12" customHeight="1" x14ac:dyDescent="0.3">
      <c r="A34" s="10">
        <v>2</v>
      </c>
      <c r="B34" s="14"/>
      <c r="C34" s="15"/>
    </row>
    <row r="35" spans="1:3" ht="12" customHeight="1" x14ac:dyDescent="0.3">
      <c r="A35" s="10">
        <v>3</v>
      </c>
      <c r="B35" s="14"/>
      <c r="C35" s="15"/>
    </row>
    <row r="36" spans="1:3" ht="12" customHeight="1" x14ac:dyDescent="0.3">
      <c r="A36" s="10">
        <v>4</v>
      </c>
      <c r="B36" s="14"/>
      <c r="C36" s="15"/>
    </row>
    <row r="37" spans="1:3" ht="12" customHeight="1" x14ac:dyDescent="0.3">
      <c r="A37" s="10">
        <v>5</v>
      </c>
      <c r="B37" s="14"/>
      <c r="C37" s="15"/>
    </row>
    <row r="38" spans="1:3" ht="12" customHeight="1" x14ac:dyDescent="0.3">
      <c r="A38" s="10">
        <v>6</v>
      </c>
      <c r="B38" s="14"/>
      <c r="C38" s="15"/>
    </row>
    <row r="39" spans="1:3" ht="12" customHeight="1" x14ac:dyDescent="0.3">
      <c r="A39" s="10">
        <v>7</v>
      </c>
      <c r="B39" s="14"/>
      <c r="C39" s="15"/>
    </row>
    <row r="40" spans="1:3" ht="12" customHeight="1" x14ac:dyDescent="0.3">
      <c r="A40" s="10">
        <v>8</v>
      </c>
      <c r="B40" s="18"/>
      <c r="C40" s="17"/>
    </row>
    <row r="41" spans="1:3" ht="12" customHeight="1" x14ac:dyDescent="0.3">
      <c r="A41" s="10">
        <v>9</v>
      </c>
      <c r="B41" s="18"/>
      <c r="C41" s="17"/>
    </row>
    <row r="42" spans="1:3" ht="12" customHeight="1" thickBot="1" x14ac:dyDescent="0.35">
      <c r="A42" s="22">
        <v>10</v>
      </c>
      <c r="B42" s="23"/>
      <c r="C42" s="24"/>
    </row>
    <row r="43" spans="1:3" ht="12" customHeight="1" x14ac:dyDescent="0.3">
      <c r="A43" s="25"/>
      <c r="B43" s="25"/>
      <c r="C43" s="25"/>
    </row>
    <row r="44" spans="1:3" ht="12" customHeight="1" x14ac:dyDescent="0.3">
      <c r="A44" s="25"/>
      <c r="B44" s="185" t="s">
        <v>103</v>
      </c>
      <c r="C44" s="185"/>
    </row>
    <row r="45" spans="1:3" ht="12" customHeight="1" x14ac:dyDescent="0.3">
      <c r="A45" s="25"/>
      <c r="B45" s="25"/>
      <c r="C45" s="25"/>
    </row>
    <row r="46" spans="1:3" ht="12" customHeight="1" x14ac:dyDescent="0.3">
      <c r="A46" s="25"/>
      <c r="B46" s="25"/>
      <c r="C46" s="25"/>
    </row>
    <row r="47" spans="1:3" ht="12" customHeight="1" x14ac:dyDescent="0.3">
      <c r="A47" s="25"/>
      <c r="B47" s="25"/>
      <c r="C47" s="25"/>
    </row>
    <row r="48" spans="1:3" ht="12" customHeight="1" x14ac:dyDescent="0.3">
      <c r="A48" s="25"/>
      <c r="B48" s="25"/>
      <c r="C48" s="25"/>
    </row>
    <row r="49" spans="1:3" ht="12" customHeight="1" x14ac:dyDescent="0.3">
      <c r="A49" s="25"/>
      <c r="B49" s="25"/>
      <c r="C49" s="25"/>
    </row>
    <row r="50" spans="1:3" ht="12" customHeight="1" x14ac:dyDescent="0.3">
      <c r="A50" s="25"/>
      <c r="B50" s="25"/>
      <c r="C50" s="25"/>
    </row>
    <row r="51" spans="1:3" ht="12" customHeight="1" x14ac:dyDescent="0.3">
      <c r="A51" s="25"/>
      <c r="B51" s="25"/>
      <c r="C51" s="25"/>
    </row>
    <row r="52" spans="1:3" ht="12" customHeight="1" x14ac:dyDescent="0.3">
      <c r="A52" s="25"/>
      <c r="B52" s="25"/>
      <c r="C52" s="25"/>
    </row>
  </sheetData>
  <mergeCells count="15">
    <mergeCell ref="B44:C44"/>
    <mergeCell ref="A31:C31"/>
    <mergeCell ref="A18:C18"/>
    <mergeCell ref="B12:C12"/>
    <mergeCell ref="B13:C13"/>
    <mergeCell ref="B14:C14"/>
    <mergeCell ref="B15:C15"/>
    <mergeCell ref="B16:C16"/>
    <mergeCell ref="A4:C4"/>
    <mergeCell ref="A11:C11"/>
    <mergeCell ref="B5:C5"/>
    <mergeCell ref="B6:C6"/>
    <mergeCell ref="B7:C7"/>
    <mergeCell ref="B8:C8"/>
    <mergeCell ref="B9:C9"/>
  </mergeCells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view="pageBreakPreview" zoomScale="90" zoomScaleNormal="100" zoomScaleSheetLayoutView="90" workbookViewId="0">
      <selection activeCell="D14" sqref="D14"/>
    </sheetView>
  </sheetViews>
  <sheetFormatPr defaultColWidth="9.140625" defaultRowHeight="12" customHeight="1" x14ac:dyDescent="0.3"/>
  <cols>
    <col min="1" max="1" width="8.28515625" style="29" customWidth="1"/>
    <col min="2" max="2" width="48.7109375" style="29" customWidth="1"/>
    <col min="3" max="3" width="14.42578125" style="29" customWidth="1"/>
    <col min="4" max="4" width="13.5703125" style="29" bestFit="1" customWidth="1"/>
    <col min="5" max="5" width="16.28515625" style="29" bestFit="1" customWidth="1"/>
    <col min="6" max="16384" width="9.140625" style="29"/>
  </cols>
  <sheetData>
    <row r="1" spans="1:6" ht="12" customHeight="1" x14ac:dyDescent="0.3">
      <c r="A1" s="26" t="s">
        <v>108</v>
      </c>
      <c r="B1" s="27"/>
      <c r="C1" s="28"/>
      <c r="D1" s="28"/>
      <c r="E1" s="28"/>
    </row>
    <row r="2" spans="1:6" ht="12" customHeight="1" x14ac:dyDescent="0.3">
      <c r="A2" s="1" t="s">
        <v>113</v>
      </c>
      <c r="B2" s="27"/>
      <c r="C2" s="28"/>
      <c r="D2" s="28"/>
      <c r="E2" s="28"/>
    </row>
    <row r="3" spans="1:6" ht="12" customHeight="1" x14ac:dyDescent="0.3">
      <c r="A3" s="26"/>
      <c r="B3" s="1"/>
      <c r="C3" s="28"/>
      <c r="D3" s="28"/>
      <c r="E3" s="28"/>
    </row>
    <row r="4" spans="1:6" ht="12" customHeight="1" x14ac:dyDescent="0.3">
      <c r="A4" s="30" t="s">
        <v>0</v>
      </c>
      <c r="B4" s="31" t="s">
        <v>1</v>
      </c>
      <c r="C4" s="26"/>
      <c r="D4" s="26"/>
      <c r="E4" s="32" t="s">
        <v>2</v>
      </c>
    </row>
    <row r="5" spans="1:6" ht="12" customHeight="1" thickBot="1" x14ac:dyDescent="0.35">
      <c r="A5" s="26"/>
      <c r="B5" s="26"/>
      <c r="C5" s="26"/>
      <c r="D5" s="26"/>
      <c r="E5" s="33"/>
    </row>
    <row r="6" spans="1:6" ht="12" customHeight="1" thickBot="1" x14ac:dyDescent="0.35">
      <c r="A6" s="34" t="s">
        <v>3</v>
      </c>
      <c r="B6" s="35" t="s">
        <v>4</v>
      </c>
      <c r="C6" s="36" t="s">
        <v>5</v>
      </c>
      <c r="D6" s="36" t="s">
        <v>6</v>
      </c>
      <c r="E6" s="37" t="s">
        <v>7</v>
      </c>
    </row>
    <row r="7" spans="1:6" ht="12" customHeight="1" x14ac:dyDescent="0.3">
      <c r="A7" s="38">
        <v>1</v>
      </c>
      <c r="B7" s="39" t="s">
        <v>8</v>
      </c>
      <c r="C7" s="40">
        <v>8147.65</v>
      </c>
      <c r="D7" s="40">
        <v>7042.2416000000003</v>
      </c>
      <c r="E7" s="41">
        <v>15189.891599999999</v>
      </c>
      <c r="F7" s="42"/>
    </row>
    <row r="8" spans="1:6" ht="12" customHeight="1" x14ac:dyDescent="0.3">
      <c r="A8" s="43">
        <v>2</v>
      </c>
      <c r="B8" s="44" t="s">
        <v>9</v>
      </c>
      <c r="C8" s="45">
        <v>195292.47999999998</v>
      </c>
      <c r="D8" s="45">
        <v>2291590.2405000003</v>
      </c>
      <c r="E8" s="46">
        <v>2486882.7205000003</v>
      </c>
      <c r="F8" s="42"/>
    </row>
    <row r="9" spans="1:6" ht="12" customHeight="1" x14ac:dyDescent="0.3">
      <c r="A9" s="43">
        <v>3</v>
      </c>
      <c r="B9" s="47" t="s">
        <v>10</v>
      </c>
      <c r="C9" s="45">
        <v>1915600.4453189499</v>
      </c>
      <c r="D9" s="45">
        <v>2067401.6236999999</v>
      </c>
      <c r="E9" s="46">
        <v>3983002.0690189498</v>
      </c>
      <c r="F9" s="42"/>
    </row>
    <row r="10" spans="1:6" ht="12" customHeight="1" x14ac:dyDescent="0.3">
      <c r="A10" s="43">
        <v>3.1</v>
      </c>
      <c r="B10" s="47" t="s">
        <v>11</v>
      </c>
      <c r="C10" s="48">
        <v>-2094044.99</v>
      </c>
      <c r="D10" s="48">
        <v>0</v>
      </c>
      <c r="E10" s="49">
        <v>-2094044.99</v>
      </c>
      <c r="F10" s="42"/>
    </row>
    <row r="11" spans="1:6" ht="12" customHeight="1" x14ac:dyDescent="0.3">
      <c r="A11" s="43">
        <v>3.2</v>
      </c>
      <c r="B11" s="44" t="s">
        <v>12</v>
      </c>
      <c r="C11" s="45">
        <v>-178444.54468105012</v>
      </c>
      <c r="D11" s="45">
        <v>2067401.6236999999</v>
      </c>
      <c r="E11" s="46">
        <v>1888957.0790189498</v>
      </c>
    </row>
    <row r="12" spans="1:6" ht="12" customHeight="1" x14ac:dyDescent="0.3">
      <c r="A12" s="43">
        <v>4</v>
      </c>
      <c r="B12" s="44" t="s">
        <v>13</v>
      </c>
      <c r="C12" s="45">
        <v>0</v>
      </c>
      <c r="D12" s="45">
        <v>0</v>
      </c>
      <c r="E12" s="46">
        <v>0</v>
      </c>
    </row>
    <row r="13" spans="1:6" ht="12" customHeight="1" x14ac:dyDescent="0.3">
      <c r="A13" s="43">
        <v>5</v>
      </c>
      <c r="B13" s="44" t="s">
        <v>14</v>
      </c>
      <c r="C13" s="45">
        <v>112371.83000000002</v>
      </c>
      <c r="D13" s="45">
        <v>2155.7889</v>
      </c>
      <c r="E13" s="46">
        <v>114527.61890000002</v>
      </c>
    </row>
    <row r="14" spans="1:6" ht="12" customHeight="1" x14ac:dyDescent="0.3">
      <c r="A14" s="43">
        <v>6</v>
      </c>
      <c r="B14" s="44" t="s">
        <v>15</v>
      </c>
      <c r="C14" s="45">
        <v>1165138.33</v>
      </c>
      <c r="D14" s="50"/>
      <c r="E14" s="46">
        <v>1165138.33</v>
      </c>
    </row>
    <row r="15" spans="1:6" ht="12" customHeight="1" x14ac:dyDescent="0.3">
      <c r="A15" s="43">
        <v>7</v>
      </c>
      <c r="B15" s="44" t="s">
        <v>16</v>
      </c>
      <c r="C15" s="45">
        <v>0</v>
      </c>
      <c r="D15" s="50"/>
      <c r="E15" s="46">
        <v>0</v>
      </c>
    </row>
    <row r="16" spans="1:6" ht="12" customHeight="1" x14ac:dyDescent="0.3">
      <c r="A16" s="43">
        <v>8</v>
      </c>
      <c r="B16" s="44" t="s">
        <v>17</v>
      </c>
      <c r="C16" s="45">
        <v>409877.39999999991</v>
      </c>
      <c r="D16" s="50"/>
      <c r="E16" s="46">
        <v>409877.39999999991</v>
      </c>
    </row>
    <row r="17" spans="1:5" ht="15" x14ac:dyDescent="0.3">
      <c r="A17" s="43">
        <v>9</v>
      </c>
      <c r="B17" s="44" t="s">
        <v>18</v>
      </c>
      <c r="C17" s="45">
        <v>296851.06</v>
      </c>
      <c r="D17" s="45">
        <v>22493.052</v>
      </c>
      <c r="E17" s="46">
        <v>319344.11200000002</v>
      </c>
    </row>
    <row r="18" spans="1:5" ht="15.75" thickBot="1" x14ac:dyDescent="0.35">
      <c r="A18" s="38">
        <v>10</v>
      </c>
      <c r="B18" s="51" t="s">
        <v>19</v>
      </c>
      <c r="C18" s="52">
        <f>SUM(C7:C8,C11:C17)</f>
        <v>2009234.2053189499</v>
      </c>
      <c r="D18" s="52">
        <f>SUM(D7:D8,D11:D17)</f>
        <v>4390682.9467000002</v>
      </c>
      <c r="E18" s="53">
        <f>SUM(E7:E8,E11:E17)</f>
        <v>6399917.1520189494</v>
      </c>
    </row>
    <row r="19" spans="1:5" ht="12" customHeight="1" thickBot="1" x14ac:dyDescent="0.35">
      <c r="A19" s="34"/>
      <c r="B19" s="35" t="s">
        <v>20</v>
      </c>
      <c r="C19" s="36"/>
      <c r="D19" s="36"/>
      <c r="E19" s="37"/>
    </row>
    <row r="20" spans="1:5" ht="12" customHeight="1" x14ac:dyDescent="0.3">
      <c r="A20" s="38">
        <v>11</v>
      </c>
      <c r="B20" s="39" t="s">
        <v>21</v>
      </c>
      <c r="C20" s="40">
        <v>0</v>
      </c>
      <c r="D20" s="40">
        <v>4495019.1354999999</v>
      </c>
      <c r="E20" s="41">
        <f t="shared" ref="E20:E26" si="0">C20+D20</f>
        <v>4495019.1354999999</v>
      </c>
    </row>
    <row r="21" spans="1:5" ht="12" customHeight="1" x14ac:dyDescent="0.3">
      <c r="A21" s="43">
        <v>12</v>
      </c>
      <c r="B21" s="44" t="s">
        <v>22</v>
      </c>
      <c r="C21" s="45">
        <v>0</v>
      </c>
      <c r="D21" s="45">
        <v>0</v>
      </c>
      <c r="E21" s="46">
        <f t="shared" si="0"/>
        <v>0</v>
      </c>
    </row>
    <row r="22" spans="1:5" ht="12" customHeight="1" x14ac:dyDescent="0.3">
      <c r="A22" s="43">
        <v>13</v>
      </c>
      <c r="B22" s="44" t="s">
        <v>23</v>
      </c>
      <c r="C22" s="45">
        <v>0</v>
      </c>
      <c r="D22" s="45">
        <v>0</v>
      </c>
      <c r="E22" s="46">
        <f t="shared" si="0"/>
        <v>0</v>
      </c>
    </row>
    <row r="23" spans="1:5" ht="12" customHeight="1" x14ac:dyDescent="0.3">
      <c r="A23" s="38">
        <v>14</v>
      </c>
      <c r="B23" s="44" t="s">
        <v>24</v>
      </c>
      <c r="C23" s="45">
        <v>0</v>
      </c>
      <c r="D23" s="45">
        <v>4576.0681000000004</v>
      </c>
      <c r="E23" s="46">
        <f t="shared" si="0"/>
        <v>4576.0681000000004</v>
      </c>
    </row>
    <row r="24" spans="1:5" ht="12" customHeight="1" x14ac:dyDescent="0.3">
      <c r="A24" s="43">
        <v>15</v>
      </c>
      <c r="B24" s="44" t="s">
        <v>25</v>
      </c>
      <c r="C24" s="45">
        <v>217296.09</v>
      </c>
      <c r="D24" s="45">
        <v>109380.1415</v>
      </c>
      <c r="E24" s="46">
        <f t="shared" si="0"/>
        <v>326676.23149999999</v>
      </c>
    </row>
    <row r="25" spans="1:5" ht="15" x14ac:dyDescent="0.3">
      <c r="A25" s="43">
        <v>16</v>
      </c>
      <c r="B25" s="44" t="s">
        <v>104</v>
      </c>
      <c r="C25" s="45">
        <v>0</v>
      </c>
      <c r="D25" s="45">
        <v>0</v>
      </c>
      <c r="E25" s="46">
        <f t="shared" si="0"/>
        <v>0</v>
      </c>
    </row>
    <row r="26" spans="1:5" ht="15.75" thickBot="1" x14ac:dyDescent="0.35">
      <c r="A26" s="38">
        <v>17</v>
      </c>
      <c r="B26" s="51" t="s">
        <v>26</v>
      </c>
      <c r="C26" s="52">
        <f>SUM(C20:C25)</f>
        <v>217296.09</v>
      </c>
      <c r="D26" s="52">
        <f>SUM(D20:D25)</f>
        <v>4608975.3450999996</v>
      </c>
      <c r="E26" s="53">
        <f t="shared" si="0"/>
        <v>4826271.4350999994</v>
      </c>
    </row>
    <row r="27" spans="1:5" ht="12" customHeight="1" thickBot="1" x14ac:dyDescent="0.35">
      <c r="A27" s="34"/>
      <c r="B27" s="35" t="s">
        <v>27</v>
      </c>
      <c r="C27" s="36"/>
      <c r="D27" s="36"/>
      <c r="E27" s="37"/>
    </row>
    <row r="28" spans="1:5" ht="12" customHeight="1" x14ac:dyDescent="0.3">
      <c r="A28" s="38">
        <v>18</v>
      </c>
      <c r="B28" s="54" t="s">
        <v>28</v>
      </c>
      <c r="C28" s="40">
        <v>11445078.01</v>
      </c>
      <c r="D28" s="50"/>
      <c r="E28" s="41">
        <f t="shared" ref="E28:E34" si="1">C28</f>
        <v>11445078.01</v>
      </c>
    </row>
    <row r="29" spans="1:5" ht="12" customHeight="1" x14ac:dyDescent="0.3">
      <c r="A29" s="43">
        <v>19</v>
      </c>
      <c r="B29" s="55" t="s">
        <v>29</v>
      </c>
      <c r="C29" s="45">
        <v>0</v>
      </c>
      <c r="D29" s="50"/>
      <c r="E29" s="46">
        <f t="shared" si="1"/>
        <v>0</v>
      </c>
    </row>
    <row r="30" spans="1:5" ht="12" customHeight="1" x14ac:dyDescent="0.3">
      <c r="A30" s="43">
        <v>20</v>
      </c>
      <c r="B30" s="55" t="s">
        <v>105</v>
      </c>
      <c r="C30" s="45">
        <v>0</v>
      </c>
      <c r="D30" s="50"/>
      <c r="E30" s="46">
        <f t="shared" si="1"/>
        <v>0</v>
      </c>
    </row>
    <row r="31" spans="1:5" ht="12" customHeight="1" x14ac:dyDescent="0.3">
      <c r="A31" s="43">
        <v>21</v>
      </c>
      <c r="B31" s="55" t="s">
        <v>30</v>
      </c>
      <c r="C31" s="45">
        <v>0</v>
      </c>
      <c r="D31" s="50"/>
      <c r="E31" s="46">
        <f t="shared" si="1"/>
        <v>0</v>
      </c>
    </row>
    <row r="32" spans="1:5" ht="12" customHeight="1" x14ac:dyDescent="0.3">
      <c r="A32" s="43">
        <v>22</v>
      </c>
      <c r="B32" s="55" t="s">
        <v>31</v>
      </c>
      <c r="C32" s="45">
        <v>-9871432.3782000002</v>
      </c>
      <c r="D32" s="50"/>
      <c r="E32" s="46">
        <f t="shared" si="1"/>
        <v>-9871432.3782000002</v>
      </c>
    </row>
    <row r="33" spans="1:5" ht="12" customHeight="1" x14ac:dyDescent="0.3">
      <c r="A33" s="43">
        <v>23</v>
      </c>
      <c r="B33" s="55" t="s">
        <v>32</v>
      </c>
      <c r="C33" s="45">
        <v>0</v>
      </c>
      <c r="D33" s="50"/>
      <c r="E33" s="46">
        <f t="shared" si="1"/>
        <v>0</v>
      </c>
    </row>
    <row r="34" spans="1:5" ht="15.75" thickBot="1" x14ac:dyDescent="0.35">
      <c r="A34" s="56">
        <v>24</v>
      </c>
      <c r="B34" s="51" t="s">
        <v>33</v>
      </c>
      <c r="C34" s="52">
        <f>SUM(C28:C33)</f>
        <v>1573645.6317999996</v>
      </c>
      <c r="D34" s="50"/>
      <c r="E34" s="53">
        <f t="shared" si="1"/>
        <v>1573645.6317999996</v>
      </c>
    </row>
    <row r="35" spans="1:5" ht="15.75" thickBot="1" x14ac:dyDescent="0.35">
      <c r="A35" s="57">
        <v>25</v>
      </c>
      <c r="B35" s="58" t="s">
        <v>34</v>
      </c>
      <c r="C35" s="59">
        <f>C26+C34</f>
        <v>1790941.7217999997</v>
      </c>
      <c r="D35" s="59">
        <f>D26</f>
        <v>4608975.3450999996</v>
      </c>
      <c r="E35" s="60">
        <f>C35+D35</f>
        <v>6399917.066899999</v>
      </c>
    </row>
    <row r="36" spans="1:5" ht="12" customHeight="1" x14ac:dyDescent="0.3">
      <c r="A36" s="28"/>
      <c r="B36" s="28"/>
      <c r="C36" s="61"/>
      <c r="D36" s="61"/>
      <c r="E36" s="61"/>
    </row>
    <row r="37" spans="1:5" ht="12" customHeight="1" x14ac:dyDescent="0.3">
      <c r="A37" s="28"/>
      <c r="B37" s="28"/>
      <c r="C37" s="28"/>
      <c r="D37" s="28"/>
      <c r="E37" s="28"/>
    </row>
    <row r="38" spans="1:5" ht="12" customHeight="1" x14ac:dyDescent="0.3">
      <c r="A38" s="28"/>
      <c r="B38" s="28"/>
      <c r="C38" s="62"/>
      <c r="D38" s="63"/>
      <c r="E38" s="28"/>
    </row>
    <row r="39" spans="1:5" ht="12" customHeight="1" x14ac:dyDescent="0.3">
      <c r="A39" s="28"/>
      <c r="B39" s="28" t="s">
        <v>103</v>
      </c>
      <c r="C39" s="28"/>
      <c r="D39" s="64"/>
      <c r="E39" s="28"/>
    </row>
    <row r="40" spans="1:5" ht="12" customHeight="1" x14ac:dyDescent="0.3">
      <c r="C40" s="65"/>
    </row>
  </sheetData>
  <sheetProtection formatCells="0" formatColumns="0" formatRows="0"/>
  <dataValidations count="1">
    <dataValidation type="date" operator="greaterThanOrEqual" allowBlank="1" showInputMessage="1" showErrorMessage="1" error="Date" promptTitle="Reporting Period" sqref="B2:B3">
      <formula1>36526</formula1>
    </dataValidation>
  </dataValidations>
  <pageMargins left="0.7" right="0.7" top="0.75" bottom="0.75" header="0.3" footer="0.3"/>
  <pageSetup scale="89" orientation="portrait" r:id="rId1"/>
  <headerFooter>
    <oddHeader>&amp;Rდანართი N3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3"/>
  <sheetViews>
    <sheetView showGridLines="0" view="pageBreakPreview" zoomScale="90" zoomScaleNormal="100" zoomScaleSheetLayoutView="90" workbookViewId="0">
      <selection activeCell="C66" sqref="C66"/>
    </sheetView>
  </sheetViews>
  <sheetFormatPr defaultColWidth="9.140625" defaultRowHeight="15" x14ac:dyDescent="0.3"/>
  <cols>
    <col min="1" max="1" width="8.140625" style="170" bestFit="1" customWidth="1"/>
    <col min="2" max="2" width="48.85546875" style="170" customWidth="1"/>
    <col min="3" max="4" width="12" style="170" customWidth="1"/>
    <col min="5" max="5" width="12" style="171" customWidth="1"/>
    <col min="6" max="16384" width="9.140625" style="68"/>
  </cols>
  <sheetData>
    <row r="1" spans="1:5" x14ac:dyDescent="0.3">
      <c r="A1" s="66" t="s">
        <v>108</v>
      </c>
      <c r="B1" s="27"/>
      <c r="C1" s="28"/>
      <c r="D1" s="28"/>
      <c r="E1" s="67"/>
    </row>
    <row r="2" spans="1:5" x14ac:dyDescent="0.3">
      <c r="A2" s="1" t="s">
        <v>113</v>
      </c>
      <c r="B2" s="27"/>
      <c r="C2" s="28"/>
      <c r="D2" s="28"/>
      <c r="E2" s="67"/>
    </row>
    <row r="3" spans="1:5" x14ac:dyDescent="0.3">
      <c r="A3" s="28"/>
      <c r="B3" s="69"/>
      <c r="C3" s="28"/>
      <c r="D3" s="28"/>
      <c r="E3" s="67"/>
    </row>
    <row r="4" spans="1:5" ht="15.75" thickBot="1" x14ac:dyDescent="0.35">
      <c r="A4" s="70" t="s">
        <v>35</v>
      </c>
      <c r="B4" s="71" t="s">
        <v>36</v>
      </c>
      <c r="C4" s="28"/>
      <c r="D4" s="28"/>
      <c r="E4" s="72" t="s">
        <v>2</v>
      </c>
    </row>
    <row r="5" spans="1:5" ht="30.75" thickBot="1" x14ac:dyDescent="0.35">
      <c r="A5" s="73" t="s">
        <v>3</v>
      </c>
      <c r="B5" s="74"/>
      <c r="C5" s="75" t="s">
        <v>5</v>
      </c>
      <c r="D5" s="76" t="s">
        <v>6</v>
      </c>
      <c r="E5" s="77" t="s">
        <v>7</v>
      </c>
    </row>
    <row r="6" spans="1:5" ht="15.75" thickBot="1" x14ac:dyDescent="0.35">
      <c r="A6" s="78"/>
      <c r="B6" s="79" t="s">
        <v>37</v>
      </c>
      <c r="C6" s="79"/>
      <c r="D6" s="79"/>
      <c r="E6" s="79"/>
    </row>
    <row r="7" spans="1:5" ht="30" x14ac:dyDescent="0.3">
      <c r="A7" s="80">
        <v>1</v>
      </c>
      <c r="B7" s="81" t="s">
        <v>38</v>
      </c>
      <c r="C7" s="82">
        <v>6562.1</v>
      </c>
      <c r="D7" s="83">
        <v>0</v>
      </c>
      <c r="E7" s="84">
        <f t="shared" ref="E7:E24" si="0">C7+D7</f>
        <v>6562.1</v>
      </c>
    </row>
    <row r="8" spans="1:5" x14ac:dyDescent="0.3">
      <c r="A8" s="80">
        <v>2</v>
      </c>
      <c r="B8" s="85" t="s">
        <v>39</v>
      </c>
      <c r="C8" s="172">
        <f>SUM(C9:C15)</f>
        <v>618873.07999999996</v>
      </c>
      <c r="D8" s="172">
        <f>SUM(D9:D15)</f>
        <v>144937.9</v>
      </c>
      <c r="E8" s="86">
        <f t="shared" si="0"/>
        <v>763810.98</v>
      </c>
    </row>
    <row r="9" spans="1:5" x14ac:dyDescent="0.3">
      <c r="A9" s="80">
        <v>2.1</v>
      </c>
      <c r="B9" s="87" t="s">
        <v>40</v>
      </c>
      <c r="C9" s="82">
        <v>0</v>
      </c>
      <c r="D9" s="83">
        <v>0</v>
      </c>
      <c r="E9" s="86">
        <f t="shared" si="0"/>
        <v>0</v>
      </c>
    </row>
    <row r="10" spans="1:5" x14ac:dyDescent="0.3">
      <c r="A10" s="80">
        <v>2.2000000000000002</v>
      </c>
      <c r="B10" s="87" t="s">
        <v>41</v>
      </c>
      <c r="C10" s="82">
        <v>618873.07999999996</v>
      </c>
      <c r="D10" s="83">
        <v>144937.9</v>
      </c>
      <c r="E10" s="86">
        <f t="shared" si="0"/>
        <v>763810.98</v>
      </c>
    </row>
    <row r="11" spans="1:5" x14ac:dyDescent="0.3">
      <c r="A11" s="80">
        <v>2.2999999999999998</v>
      </c>
      <c r="B11" s="87" t="s">
        <v>42</v>
      </c>
      <c r="C11" s="82">
        <v>0</v>
      </c>
      <c r="D11" s="83">
        <v>0</v>
      </c>
      <c r="E11" s="86">
        <f t="shared" si="0"/>
        <v>0</v>
      </c>
    </row>
    <row r="12" spans="1:5" x14ac:dyDescent="0.3">
      <c r="A12" s="80">
        <v>2.4</v>
      </c>
      <c r="B12" s="87" t="s">
        <v>43</v>
      </c>
      <c r="C12" s="82">
        <v>0</v>
      </c>
      <c r="D12" s="83">
        <v>0</v>
      </c>
      <c r="E12" s="86">
        <f t="shared" si="0"/>
        <v>0</v>
      </c>
    </row>
    <row r="13" spans="1:5" x14ac:dyDescent="0.3">
      <c r="A13" s="80">
        <v>2.5</v>
      </c>
      <c r="B13" s="87" t="s">
        <v>44</v>
      </c>
      <c r="C13" s="82">
        <v>0</v>
      </c>
      <c r="D13" s="83">
        <v>0</v>
      </c>
      <c r="E13" s="86">
        <f t="shared" si="0"/>
        <v>0</v>
      </c>
    </row>
    <row r="14" spans="1:5" x14ac:dyDescent="0.3">
      <c r="A14" s="80">
        <v>2.6</v>
      </c>
      <c r="B14" s="87" t="s">
        <v>45</v>
      </c>
      <c r="C14" s="82">
        <v>0</v>
      </c>
      <c r="D14" s="83">
        <v>0</v>
      </c>
      <c r="E14" s="86">
        <f>C14+D14</f>
        <v>0</v>
      </c>
    </row>
    <row r="15" spans="1:5" x14ac:dyDescent="0.3">
      <c r="A15" s="80">
        <v>2.7</v>
      </c>
      <c r="B15" s="87" t="s">
        <v>46</v>
      </c>
      <c r="C15" s="82">
        <v>0</v>
      </c>
      <c r="D15" s="83">
        <v>0</v>
      </c>
      <c r="E15" s="86">
        <f t="shared" si="0"/>
        <v>0</v>
      </c>
    </row>
    <row r="16" spans="1:5" x14ac:dyDescent="0.3">
      <c r="A16" s="80">
        <v>3</v>
      </c>
      <c r="B16" s="85" t="s">
        <v>47</v>
      </c>
      <c r="C16" s="172">
        <f>SUM(C17:C20)</f>
        <v>0</v>
      </c>
      <c r="D16" s="172">
        <f>SUM(D17:D20)</f>
        <v>1273.3617999999999</v>
      </c>
      <c r="E16" s="86">
        <f t="shared" si="0"/>
        <v>1273.3617999999999</v>
      </c>
    </row>
    <row r="17" spans="1:5" x14ac:dyDescent="0.3">
      <c r="A17" s="80">
        <v>3.1</v>
      </c>
      <c r="B17" s="87" t="s">
        <v>48</v>
      </c>
      <c r="C17" s="82">
        <v>0</v>
      </c>
      <c r="D17" s="82">
        <v>0</v>
      </c>
      <c r="E17" s="86">
        <f t="shared" si="0"/>
        <v>0</v>
      </c>
    </row>
    <row r="18" spans="1:5" x14ac:dyDescent="0.3">
      <c r="A18" s="80">
        <v>3.2</v>
      </c>
      <c r="B18" s="87" t="s">
        <v>49</v>
      </c>
      <c r="C18" s="82">
        <v>0</v>
      </c>
      <c r="D18" s="82">
        <v>0</v>
      </c>
      <c r="E18" s="86">
        <f t="shared" si="0"/>
        <v>0</v>
      </c>
    </row>
    <row r="19" spans="1:5" x14ac:dyDescent="0.3">
      <c r="A19" s="80">
        <v>3.3</v>
      </c>
      <c r="B19" s="87" t="s">
        <v>50</v>
      </c>
      <c r="C19" s="82">
        <v>0</v>
      </c>
      <c r="D19" s="82">
        <v>0</v>
      </c>
      <c r="E19" s="86">
        <f t="shared" si="0"/>
        <v>0</v>
      </c>
    </row>
    <row r="20" spans="1:5" x14ac:dyDescent="0.3">
      <c r="A20" s="80">
        <v>3.4</v>
      </c>
      <c r="B20" s="87" t="s">
        <v>51</v>
      </c>
      <c r="C20" s="82">
        <v>0</v>
      </c>
      <c r="D20" s="82">
        <v>1273.3617999999999</v>
      </c>
      <c r="E20" s="86">
        <f t="shared" si="0"/>
        <v>1273.3617999999999</v>
      </c>
    </row>
    <row r="21" spans="1:5" ht="30" x14ac:dyDescent="0.3">
      <c r="A21" s="80">
        <v>4</v>
      </c>
      <c r="B21" s="88" t="s">
        <v>52</v>
      </c>
      <c r="C21" s="82">
        <v>181965.4</v>
      </c>
      <c r="D21" s="82">
        <v>45533.47</v>
      </c>
      <c r="E21" s="86">
        <f t="shared" si="0"/>
        <v>227498.87</v>
      </c>
    </row>
    <row r="22" spans="1:5" ht="30" x14ac:dyDescent="0.3">
      <c r="A22" s="80">
        <v>5</v>
      </c>
      <c r="B22" s="88" t="s">
        <v>53</v>
      </c>
      <c r="C22" s="82">
        <v>0</v>
      </c>
      <c r="D22" s="82">
        <v>0</v>
      </c>
      <c r="E22" s="86">
        <f t="shared" si="0"/>
        <v>0</v>
      </c>
    </row>
    <row r="23" spans="1:5" x14ac:dyDescent="0.3">
      <c r="A23" s="89">
        <v>6</v>
      </c>
      <c r="B23" s="90" t="s">
        <v>54</v>
      </c>
      <c r="C23" s="173"/>
      <c r="D23" s="174"/>
      <c r="E23" s="93">
        <f t="shared" si="0"/>
        <v>0</v>
      </c>
    </row>
    <row r="24" spans="1:5" ht="15.75" thickBot="1" x14ac:dyDescent="0.35">
      <c r="A24" s="94">
        <v>7</v>
      </c>
      <c r="B24" s="95" t="s">
        <v>55</v>
      </c>
      <c r="C24" s="96">
        <f>SUM(C7:C8,C21:C23,C16)</f>
        <v>807400.58</v>
      </c>
      <c r="D24" s="96">
        <f>SUM(D7:D8,D21:D23,D16)</f>
        <v>191744.73180000001</v>
      </c>
      <c r="E24" s="97">
        <f t="shared" si="0"/>
        <v>999145.31180000002</v>
      </c>
    </row>
    <row r="25" spans="1:5" ht="15.75" thickBot="1" x14ac:dyDescent="0.35">
      <c r="A25" s="98"/>
      <c r="B25" s="79" t="s">
        <v>56</v>
      </c>
      <c r="C25" s="79"/>
      <c r="D25" s="79"/>
      <c r="E25" s="79"/>
    </row>
    <row r="26" spans="1:5" ht="30" x14ac:dyDescent="0.3">
      <c r="A26" s="80">
        <v>8</v>
      </c>
      <c r="B26" s="99" t="s">
        <v>57</v>
      </c>
      <c r="C26" s="100">
        <v>0</v>
      </c>
      <c r="D26" s="101">
        <v>45679.37</v>
      </c>
      <c r="E26" s="84">
        <f t="shared" ref="E26:E34" si="1">C26+D26</f>
        <v>45679.37</v>
      </c>
    </row>
    <row r="27" spans="1:5" x14ac:dyDescent="0.3">
      <c r="A27" s="80">
        <v>9</v>
      </c>
      <c r="B27" s="102" t="s">
        <v>58</v>
      </c>
      <c r="C27" s="82">
        <v>0</v>
      </c>
      <c r="D27" s="83">
        <v>0</v>
      </c>
      <c r="E27" s="86">
        <f t="shared" si="1"/>
        <v>0</v>
      </c>
    </row>
    <row r="28" spans="1:5" x14ac:dyDescent="0.3">
      <c r="A28" s="80">
        <v>10</v>
      </c>
      <c r="B28" s="102" t="s">
        <v>59</v>
      </c>
      <c r="C28" s="82">
        <v>0</v>
      </c>
      <c r="D28" s="83">
        <v>242023.73</v>
      </c>
      <c r="E28" s="86">
        <f t="shared" si="1"/>
        <v>242023.73</v>
      </c>
    </row>
    <row r="29" spans="1:5" x14ac:dyDescent="0.3">
      <c r="A29" s="80">
        <v>11</v>
      </c>
      <c r="B29" s="102" t="s">
        <v>60</v>
      </c>
      <c r="C29" s="82">
        <v>0</v>
      </c>
      <c r="D29" s="83">
        <v>0</v>
      </c>
      <c r="E29" s="86">
        <f t="shared" si="1"/>
        <v>0</v>
      </c>
    </row>
    <row r="30" spans="1:5" x14ac:dyDescent="0.3">
      <c r="A30" s="80">
        <v>12</v>
      </c>
      <c r="B30" s="102" t="s">
        <v>61</v>
      </c>
      <c r="C30" s="82">
        <v>0</v>
      </c>
      <c r="D30" s="83">
        <v>0</v>
      </c>
      <c r="E30" s="86">
        <f t="shared" si="1"/>
        <v>0</v>
      </c>
    </row>
    <row r="31" spans="1:5" x14ac:dyDescent="0.3">
      <c r="A31" s="80">
        <v>13</v>
      </c>
      <c r="B31" s="102" t="s">
        <v>62</v>
      </c>
      <c r="C31" s="82">
        <v>0</v>
      </c>
      <c r="D31" s="83">
        <v>0</v>
      </c>
      <c r="E31" s="86">
        <f t="shared" si="1"/>
        <v>0</v>
      </c>
    </row>
    <row r="32" spans="1:5" x14ac:dyDescent="0.3">
      <c r="A32" s="80">
        <v>14</v>
      </c>
      <c r="B32" s="103" t="s">
        <v>63</v>
      </c>
      <c r="C32" s="82">
        <v>0</v>
      </c>
      <c r="D32" s="83">
        <v>0</v>
      </c>
      <c r="E32" s="86">
        <f t="shared" si="1"/>
        <v>0</v>
      </c>
    </row>
    <row r="33" spans="1:5" ht="15.75" thickBot="1" x14ac:dyDescent="0.35">
      <c r="A33" s="104">
        <v>15</v>
      </c>
      <c r="B33" s="105" t="s">
        <v>64</v>
      </c>
      <c r="C33" s="106">
        <f>SUM(C26:C32)</f>
        <v>0</v>
      </c>
      <c r="D33" s="107">
        <f>SUM(D26:D32)</f>
        <v>287703.10000000003</v>
      </c>
      <c r="E33" s="108">
        <f t="shared" si="1"/>
        <v>287703.10000000003</v>
      </c>
    </row>
    <row r="34" spans="1:5" ht="15.75" thickBot="1" x14ac:dyDescent="0.35">
      <c r="A34" s="109">
        <v>16</v>
      </c>
      <c r="B34" s="110" t="s">
        <v>65</v>
      </c>
      <c r="C34" s="96">
        <f>C24-C33</f>
        <v>807400.58</v>
      </c>
      <c r="D34" s="111">
        <f>D24-D33</f>
        <v>-95958.368200000026</v>
      </c>
      <c r="E34" s="97">
        <f t="shared" si="1"/>
        <v>711442.21179999993</v>
      </c>
    </row>
    <row r="35" spans="1:5" ht="15.75" thickBot="1" x14ac:dyDescent="0.35">
      <c r="A35" s="112"/>
      <c r="B35" s="79" t="s">
        <v>66</v>
      </c>
      <c r="C35" s="79"/>
      <c r="D35" s="79"/>
      <c r="E35" s="79"/>
    </row>
    <row r="36" spans="1:5" x14ac:dyDescent="0.3">
      <c r="A36" s="94">
        <v>17</v>
      </c>
      <c r="B36" s="113" t="s">
        <v>67</v>
      </c>
      <c r="C36" s="114">
        <f>C37-C38</f>
        <v>-185341.72</v>
      </c>
      <c r="D36" s="115">
        <f>D37-D38</f>
        <v>274.67</v>
      </c>
      <c r="E36" s="84">
        <f t="shared" ref="E36:E45" si="2">C36+D36</f>
        <v>-185067.05</v>
      </c>
    </row>
    <row r="37" spans="1:5" ht="30" x14ac:dyDescent="0.3">
      <c r="A37" s="80">
        <v>17.100000000000001</v>
      </c>
      <c r="B37" s="116" t="s">
        <v>68</v>
      </c>
      <c r="C37" s="82">
        <v>1580</v>
      </c>
      <c r="D37" s="83">
        <v>532.58000000000004</v>
      </c>
      <c r="E37" s="117">
        <f t="shared" si="2"/>
        <v>2112.58</v>
      </c>
    </row>
    <row r="38" spans="1:5" ht="30" x14ac:dyDescent="0.3">
      <c r="A38" s="80">
        <v>17.2</v>
      </c>
      <c r="B38" s="116" t="s">
        <v>69</v>
      </c>
      <c r="C38" s="82">
        <v>186921.72</v>
      </c>
      <c r="D38" s="83">
        <v>257.91000000000003</v>
      </c>
      <c r="E38" s="117">
        <f t="shared" si="2"/>
        <v>187179.63</v>
      </c>
    </row>
    <row r="39" spans="1:5" x14ac:dyDescent="0.3">
      <c r="A39" s="80">
        <v>18</v>
      </c>
      <c r="B39" s="88" t="s">
        <v>70</v>
      </c>
      <c r="C39" s="82">
        <v>0</v>
      </c>
      <c r="D39" s="83">
        <v>0</v>
      </c>
      <c r="E39" s="86">
        <f t="shared" si="2"/>
        <v>0</v>
      </c>
    </row>
    <row r="40" spans="1:5" x14ac:dyDescent="0.3">
      <c r="A40" s="80">
        <v>19</v>
      </c>
      <c r="B40" s="88" t="s">
        <v>71</v>
      </c>
      <c r="C40" s="82"/>
      <c r="D40" s="83"/>
      <c r="E40" s="86">
        <f t="shared" si="2"/>
        <v>0</v>
      </c>
    </row>
    <row r="41" spans="1:5" ht="30" x14ac:dyDescent="0.3">
      <c r="A41" s="80">
        <v>20</v>
      </c>
      <c r="B41" s="88" t="s">
        <v>72</v>
      </c>
      <c r="C41" s="82">
        <v>-15672.25</v>
      </c>
      <c r="D41" s="83"/>
      <c r="E41" s="86">
        <f t="shared" si="2"/>
        <v>-15672.25</v>
      </c>
    </row>
    <row r="42" spans="1:5" ht="30" x14ac:dyDescent="0.3">
      <c r="A42" s="80">
        <v>21</v>
      </c>
      <c r="B42" s="88" t="s">
        <v>73</v>
      </c>
      <c r="C42" s="82">
        <v>-131513.47</v>
      </c>
      <c r="D42" s="83"/>
      <c r="E42" s="86">
        <f t="shared" si="2"/>
        <v>-131513.47</v>
      </c>
    </row>
    <row r="43" spans="1:5" x14ac:dyDescent="0.3">
      <c r="A43" s="80">
        <v>22</v>
      </c>
      <c r="B43" s="88" t="s">
        <v>74</v>
      </c>
      <c r="C43" s="82">
        <v>50634.98</v>
      </c>
      <c r="D43" s="83"/>
      <c r="E43" s="86">
        <f t="shared" si="2"/>
        <v>50634.98</v>
      </c>
    </row>
    <row r="44" spans="1:5" x14ac:dyDescent="0.3">
      <c r="A44" s="89">
        <v>23</v>
      </c>
      <c r="B44" s="90" t="s">
        <v>75</v>
      </c>
      <c r="C44" s="91">
        <v>88187.22</v>
      </c>
      <c r="D44" s="92">
        <v>0</v>
      </c>
      <c r="E44" s="93">
        <f t="shared" si="2"/>
        <v>88187.22</v>
      </c>
    </row>
    <row r="45" spans="1:5" ht="15.75" thickBot="1" x14ac:dyDescent="0.35">
      <c r="A45" s="94">
        <v>24</v>
      </c>
      <c r="B45" s="110" t="s">
        <v>76</v>
      </c>
      <c r="C45" s="96">
        <f>SUM(C36,C39:C44)</f>
        <v>-193705.24000000002</v>
      </c>
      <c r="D45" s="111">
        <f>SUM(D36,D39:D44)</f>
        <v>274.67</v>
      </c>
      <c r="E45" s="97">
        <f t="shared" si="2"/>
        <v>-193430.57</v>
      </c>
    </row>
    <row r="46" spans="1:5" ht="15.75" thickBot="1" x14ac:dyDescent="0.35">
      <c r="A46" s="98"/>
      <c r="B46" s="79" t="s">
        <v>77</v>
      </c>
      <c r="C46" s="79"/>
      <c r="D46" s="79"/>
      <c r="E46" s="79"/>
    </row>
    <row r="47" spans="1:5" ht="30" x14ac:dyDescent="0.3">
      <c r="A47" s="80">
        <v>25</v>
      </c>
      <c r="B47" s="81" t="s">
        <v>78</v>
      </c>
      <c r="C47" s="82">
        <v>68047</v>
      </c>
      <c r="D47" s="83">
        <v>0</v>
      </c>
      <c r="E47" s="118">
        <f t="shared" ref="E47:E54" si="3">C47+D47</f>
        <v>68047</v>
      </c>
    </row>
    <row r="48" spans="1:5" x14ac:dyDescent="0.3">
      <c r="A48" s="80">
        <v>26</v>
      </c>
      <c r="B48" s="88" t="s">
        <v>79</v>
      </c>
      <c r="C48" s="82">
        <v>225660</v>
      </c>
      <c r="D48" s="83"/>
      <c r="E48" s="119">
        <f t="shared" si="3"/>
        <v>225660</v>
      </c>
    </row>
    <row r="49" spans="1:5" ht="30" x14ac:dyDescent="0.3">
      <c r="A49" s="80">
        <v>27</v>
      </c>
      <c r="B49" s="88" t="s">
        <v>80</v>
      </c>
      <c r="C49" s="82">
        <v>12684</v>
      </c>
      <c r="D49" s="83"/>
      <c r="E49" s="119">
        <f t="shared" si="3"/>
        <v>12684</v>
      </c>
    </row>
    <row r="50" spans="1:5" x14ac:dyDescent="0.3">
      <c r="A50" s="80">
        <v>28</v>
      </c>
      <c r="B50" s="88" t="s">
        <v>81</v>
      </c>
      <c r="C50" s="82">
        <v>23296</v>
      </c>
      <c r="D50" s="83"/>
      <c r="E50" s="119">
        <f t="shared" si="3"/>
        <v>23296</v>
      </c>
    </row>
    <row r="51" spans="1:5" x14ac:dyDescent="0.3">
      <c r="A51" s="80">
        <v>29</v>
      </c>
      <c r="B51" s="88" t="s">
        <v>82</v>
      </c>
      <c r="C51" s="82">
        <v>74200</v>
      </c>
      <c r="D51" s="83"/>
      <c r="E51" s="119">
        <f t="shared" si="3"/>
        <v>74200</v>
      </c>
    </row>
    <row r="52" spans="1:5" x14ac:dyDescent="0.3">
      <c r="A52" s="80">
        <v>30</v>
      </c>
      <c r="B52" s="88" t="s">
        <v>83</v>
      </c>
      <c r="C52" s="82">
        <v>122483</v>
      </c>
      <c r="D52" s="83">
        <v>0</v>
      </c>
      <c r="E52" s="119">
        <f t="shared" si="3"/>
        <v>122483</v>
      </c>
    </row>
    <row r="53" spans="1:5" x14ac:dyDescent="0.3">
      <c r="A53" s="89">
        <v>31</v>
      </c>
      <c r="B53" s="120" t="s">
        <v>84</v>
      </c>
      <c r="C53" s="121">
        <f>SUM(C47:C52)</f>
        <v>526370</v>
      </c>
      <c r="D53" s="122">
        <f>SUM(D47:D52)</f>
        <v>0</v>
      </c>
      <c r="E53" s="123">
        <f t="shared" si="3"/>
        <v>526370</v>
      </c>
    </row>
    <row r="54" spans="1:5" ht="15.75" thickBot="1" x14ac:dyDescent="0.35">
      <c r="A54" s="94">
        <v>32</v>
      </c>
      <c r="B54" s="124" t="s">
        <v>85</v>
      </c>
      <c r="C54" s="125">
        <f>C45-C53</f>
        <v>-720075.24</v>
      </c>
      <c r="D54" s="126">
        <f>D45-D53</f>
        <v>274.67</v>
      </c>
      <c r="E54" s="127">
        <f t="shared" si="3"/>
        <v>-719800.57</v>
      </c>
    </row>
    <row r="55" spans="1:5" ht="15.75" thickBot="1" x14ac:dyDescent="0.35">
      <c r="A55" s="128"/>
      <c r="B55" s="128"/>
      <c r="C55" s="129"/>
      <c r="D55" s="129"/>
      <c r="E55" s="129"/>
    </row>
    <row r="56" spans="1:5" ht="15.75" thickBot="1" x14ac:dyDescent="0.35">
      <c r="A56" s="80">
        <v>33</v>
      </c>
      <c r="B56" s="130" t="s">
        <v>86</v>
      </c>
      <c r="C56" s="131">
        <f>C34+C54</f>
        <v>87325.339999999967</v>
      </c>
      <c r="D56" s="132">
        <f>D34+D54</f>
        <v>-95683.698200000028</v>
      </c>
      <c r="E56" s="133">
        <f>C56+D56</f>
        <v>-8358.3582000000606</v>
      </c>
    </row>
    <row r="57" spans="1:5" ht="15.75" thickBot="1" x14ac:dyDescent="0.35">
      <c r="A57" s="134"/>
      <c r="B57" s="135"/>
      <c r="C57" s="136"/>
      <c r="D57" s="137"/>
      <c r="E57" s="129"/>
    </row>
    <row r="58" spans="1:5" ht="30" x14ac:dyDescent="0.3">
      <c r="A58" s="80">
        <v>34</v>
      </c>
      <c r="B58" s="81" t="s">
        <v>87</v>
      </c>
      <c r="C58" s="138">
        <v>137035</v>
      </c>
      <c r="D58" s="139"/>
      <c r="E58" s="118">
        <f>C58</f>
        <v>137035</v>
      </c>
    </row>
    <row r="59" spans="1:5" ht="30" x14ac:dyDescent="0.3">
      <c r="A59" s="80">
        <v>35</v>
      </c>
      <c r="B59" s="88" t="s">
        <v>88</v>
      </c>
      <c r="C59" s="140">
        <v>0</v>
      </c>
      <c r="D59" s="141"/>
      <c r="E59" s="119">
        <f>C59</f>
        <v>0</v>
      </c>
    </row>
    <row r="60" spans="1:5" ht="30" x14ac:dyDescent="0.3">
      <c r="A60" s="89">
        <v>36</v>
      </c>
      <c r="B60" s="90" t="s">
        <v>89</v>
      </c>
      <c r="C60" s="142">
        <v>0</v>
      </c>
      <c r="D60" s="143"/>
      <c r="E60" s="123">
        <f>C60</f>
        <v>0</v>
      </c>
    </row>
    <row r="61" spans="1:5" ht="15.75" thickBot="1" x14ac:dyDescent="0.35">
      <c r="A61" s="144">
        <v>37</v>
      </c>
      <c r="B61" s="110" t="s">
        <v>90</v>
      </c>
      <c r="C61" s="145">
        <f>SUM(C58:C60)</f>
        <v>137035</v>
      </c>
      <c r="D61" s="146"/>
      <c r="E61" s="147">
        <f>C61</f>
        <v>137035</v>
      </c>
    </row>
    <row r="62" spans="1:5" ht="15.75" thickBot="1" x14ac:dyDescent="0.35">
      <c r="A62" s="148"/>
      <c r="B62" s="149"/>
      <c r="C62" s="150"/>
      <c r="D62" s="150"/>
      <c r="E62" s="151"/>
    </row>
    <row r="63" spans="1:5" ht="30.75" thickBot="1" x14ac:dyDescent="0.35">
      <c r="A63" s="109">
        <v>38</v>
      </c>
      <c r="B63" s="152" t="s">
        <v>91</v>
      </c>
      <c r="C63" s="131">
        <f>C56-C61</f>
        <v>-49709.660000000033</v>
      </c>
      <c r="D63" s="132">
        <f>D56</f>
        <v>-95683.698200000028</v>
      </c>
      <c r="E63" s="133">
        <f>C63+D63</f>
        <v>-145393.35820000008</v>
      </c>
    </row>
    <row r="64" spans="1:5" s="156" customFormat="1" ht="15.75" thickBot="1" x14ac:dyDescent="0.35">
      <c r="A64" s="109">
        <v>39</v>
      </c>
      <c r="B64" s="153" t="s">
        <v>92</v>
      </c>
      <c r="C64" s="154">
        <v>0</v>
      </c>
      <c r="D64" s="155"/>
      <c r="E64" s="151">
        <f>C64</f>
        <v>0</v>
      </c>
    </row>
    <row r="65" spans="1:5" ht="15.75" thickBot="1" x14ac:dyDescent="0.35">
      <c r="A65" s="109">
        <v>40</v>
      </c>
      <c r="B65" s="130" t="s">
        <v>93</v>
      </c>
      <c r="C65" s="131">
        <f>C63-C64</f>
        <v>-49709.660000000033</v>
      </c>
      <c r="D65" s="132">
        <f>D63</f>
        <v>-95683.698200000028</v>
      </c>
      <c r="E65" s="133">
        <f>C65+D65</f>
        <v>-145393.35820000008</v>
      </c>
    </row>
    <row r="66" spans="1:5" s="156" customFormat="1" ht="15.75" thickBot="1" x14ac:dyDescent="0.35">
      <c r="A66" s="109">
        <v>41</v>
      </c>
      <c r="B66" s="157" t="s">
        <v>94</v>
      </c>
      <c r="C66" s="158">
        <v>-14844.24</v>
      </c>
      <c r="D66" s="159"/>
      <c r="E66" s="147">
        <f>C66</f>
        <v>-14844.24</v>
      </c>
    </row>
    <row r="67" spans="1:5" ht="15.75" thickBot="1" x14ac:dyDescent="0.35">
      <c r="A67" s="160">
        <v>42</v>
      </c>
      <c r="B67" s="161" t="s">
        <v>95</v>
      </c>
      <c r="C67" s="162">
        <f>C65+C66</f>
        <v>-64553.900000000031</v>
      </c>
      <c r="D67" s="162">
        <f>D65</f>
        <v>-95683.698200000028</v>
      </c>
      <c r="E67" s="163">
        <f>C67+D67</f>
        <v>-160237.59820000007</v>
      </c>
    </row>
    <row r="68" spans="1:5" ht="15.75" thickTop="1" x14ac:dyDescent="0.3">
      <c r="A68" s="164"/>
      <c r="B68" s="28"/>
      <c r="C68" s="165"/>
      <c r="D68" s="165"/>
      <c r="E68" s="166"/>
    </row>
    <row r="69" spans="1:5" x14ac:dyDescent="0.3">
      <c r="A69" s="167"/>
      <c r="B69" s="29" t="s">
        <v>103</v>
      </c>
      <c r="C69" s="168"/>
      <c r="D69" s="168"/>
      <c r="E69" s="169"/>
    </row>
    <row r="70" spans="1:5" x14ac:dyDescent="0.3">
      <c r="A70" s="167"/>
      <c r="B70" s="29"/>
      <c r="C70" s="168"/>
      <c r="D70" s="168"/>
      <c r="E70" s="169"/>
    </row>
    <row r="71" spans="1:5" x14ac:dyDescent="0.3">
      <c r="A71" s="167"/>
      <c r="B71" s="29"/>
      <c r="C71" s="168"/>
      <c r="D71" s="168"/>
      <c r="E71" s="169"/>
    </row>
    <row r="72" spans="1:5" x14ac:dyDescent="0.3">
      <c r="A72" s="29"/>
      <c r="B72" s="168"/>
      <c r="C72" s="168"/>
      <c r="D72" s="168"/>
      <c r="E72" s="169"/>
    </row>
    <row r="73" spans="1:5" x14ac:dyDescent="0.3">
      <c r="A73" s="29"/>
    </row>
  </sheetData>
  <sheetProtection formatCells="0" formatColumns="0" formatRows="0"/>
  <pageMargins left="0.7" right="0.7" top="0.75" bottom="0.75" header="0.3" footer="0.3"/>
  <pageSetup scale="55" orientation="portrait" r:id="rId1"/>
  <headerFooter>
    <oddHeader>&amp;Rდანართი N3</oddHeader>
  </headerFooter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Info</vt:lpstr>
      <vt:lpstr>RC</vt:lpstr>
      <vt:lpstr>RI</vt:lpstr>
      <vt:lpstr>Info!Print_Area</vt:lpstr>
      <vt:lpstr>'RC'!Print_Area</vt:lpstr>
      <vt:lpstr>RI!Print_Area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Indira tsintskaladze</cp:lastModifiedBy>
  <cp:lastPrinted>2018-02-06T12:54:27Z</cp:lastPrinted>
  <dcterms:created xsi:type="dcterms:W3CDTF">2018-01-24T12:10:23Z</dcterms:created>
  <dcterms:modified xsi:type="dcterms:W3CDTF">2019-11-29T08:22:44Z</dcterms:modified>
</cp:coreProperties>
</file>